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8_{9D7BF37A-4BE9-44E3-823A-6C76F850C568}" xr6:coauthVersionLast="47" xr6:coauthVersionMax="47" xr10:uidLastSave="{00000000-0000-0000-0000-000000000000}"/>
  <bookViews>
    <workbookView xWindow="-120" yWindow="-120" windowWidth="20730" windowHeight="11040" tabRatio="833" xr2:uid="{00000000-000D-0000-FFFF-FFFF00000000}"/>
  </bookViews>
  <sheets>
    <sheet name="CAB 0-9" sheetId="1" r:id="rId1"/>
    <sheet name="CAB 10-16" sheetId="64" r:id="rId2"/>
    <sheet name="CAB 17-54" sheetId="58656" r:id="rId3"/>
    <sheet name="CAB 25-36" sheetId="111" state="hidden" r:id="rId4"/>
    <sheet name="DAM" sheetId="110" r:id="rId5"/>
    <sheet name="SIN VENTAJA" sheetId="101" r:id="rId6"/>
    <sheet name="TODOS NETO" sheetId="58663" state="hidden" r:id="rId7"/>
    <sheet name="HORARIOS SABADO" sheetId="58661" r:id="rId8"/>
    <sheet name="HORARIOS DOMINGO" sheetId="58662" r:id="rId9"/>
    <sheet name="CUADRO DE GANADORES" sheetId="58659" r:id="rId10"/>
  </sheets>
  <calcPr calcId="191029"/>
  <fileRecoveryPr autoRecover="0"/>
</workbook>
</file>

<file path=xl/calcChain.xml><?xml version="1.0" encoding="utf-8"?>
<calcChain xmlns="http://schemas.openxmlformats.org/spreadsheetml/2006/main">
  <c r="K115" i="101" l="1"/>
  <c r="G115" i="101"/>
  <c r="K114" i="101"/>
  <c r="G114" i="101"/>
  <c r="K113" i="101"/>
  <c r="G113" i="101"/>
  <c r="K112" i="101"/>
  <c r="G112" i="101"/>
  <c r="K111" i="101"/>
  <c r="G111" i="101"/>
  <c r="K110" i="101"/>
  <c r="G110" i="101"/>
  <c r="K109" i="101"/>
  <c r="G109" i="101"/>
  <c r="K108" i="101"/>
  <c r="G108" i="101"/>
  <c r="K107" i="101"/>
  <c r="G107" i="101"/>
  <c r="K106" i="101"/>
  <c r="G106" i="101"/>
  <c r="G102" i="101"/>
  <c r="G100" i="101"/>
  <c r="G95" i="101"/>
  <c r="G97" i="101"/>
  <c r="G99" i="101"/>
  <c r="G93" i="101"/>
  <c r="G98" i="101"/>
  <c r="G94" i="101"/>
  <c r="G92" i="101"/>
  <c r="G91" i="101"/>
  <c r="G96" i="101"/>
  <c r="G101" i="101"/>
  <c r="G88" i="101"/>
  <c r="G85" i="101"/>
  <c r="G90" i="101"/>
  <c r="G84" i="101"/>
  <c r="G83" i="101"/>
  <c r="G82" i="101"/>
  <c r="G86" i="101"/>
  <c r="G79" i="101"/>
  <c r="G80" i="101"/>
  <c r="G81" i="101"/>
  <c r="G74" i="101"/>
  <c r="G89" i="101"/>
  <c r="G87" i="101"/>
  <c r="G68" i="101"/>
  <c r="G71" i="101"/>
  <c r="G70" i="101"/>
  <c r="G77" i="101"/>
  <c r="G63" i="101"/>
  <c r="G60" i="101"/>
  <c r="G66" i="101"/>
  <c r="G67" i="101"/>
  <c r="G65" i="101"/>
  <c r="G61" i="101"/>
  <c r="G72" i="101"/>
  <c r="G64" i="101"/>
  <c r="K78" i="101"/>
  <c r="G78" i="101"/>
  <c r="K76" i="101"/>
  <c r="G76" i="101"/>
  <c r="K75" i="101"/>
  <c r="G75" i="101"/>
  <c r="K73" i="101"/>
  <c r="G73" i="101"/>
  <c r="K69" i="101"/>
  <c r="G69" i="101"/>
  <c r="K62" i="101"/>
  <c r="G62" i="101"/>
  <c r="K59" i="101"/>
  <c r="G59" i="101"/>
  <c r="K58" i="101"/>
  <c r="G58" i="101"/>
  <c r="K57" i="101"/>
  <c r="G57" i="101"/>
  <c r="K56" i="101"/>
  <c r="G56" i="101"/>
  <c r="K55" i="101"/>
  <c r="G55" i="101"/>
  <c r="K54" i="101"/>
  <c r="G54" i="101"/>
  <c r="K53" i="101"/>
  <c r="G53" i="101"/>
  <c r="K52" i="101"/>
  <c r="G52" i="101"/>
  <c r="K51" i="101"/>
  <c r="G51" i="101"/>
  <c r="K50" i="101"/>
  <c r="G50" i="101"/>
  <c r="K49" i="101"/>
  <c r="G49" i="101"/>
  <c r="K48" i="101"/>
  <c r="G48" i="101"/>
  <c r="K47" i="101"/>
  <c r="G47" i="101"/>
  <c r="K46" i="101"/>
  <c r="G46" i="101"/>
  <c r="K45" i="101"/>
  <c r="G45" i="101"/>
  <c r="K44" i="101"/>
  <c r="G44" i="101"/>
  <c r="K43" i="101"/>
  <c r="G43" i="101"/>
  <c r="K42" i="101"/>
  <c r="G42" i="101"/>
  <c r="K41" i="101"/>
  <c r="G41" i="101"/>
  <c r="K40" i="101"/>
  <c r="G40" i="101"/>
  <c r="K39" i="101"/>
  <c r="G39" i="101"/>
  <c r="K38" i="101"/>
  <c r="G38" i="101"/>
  <c r="K37" i="101"/>
  <c r="G37" i="101"/>
  <c r="K36" i="101"/>
  <c r="G36" i="101"/>
  <c r="K35" i="101"/>
  <c r="G35" i="101"/>
  <c r="K34" i="101"/>
  <c r="G34" i="101"/>
  <c r="K33" i="101"/>
  <c r="G33" i="101"/>
  <c r="K32" i="101"/>
  <c r="G32" i="101"/>
  <c r="K31" i="101"/>
  <c r="G31" i="101"/>
  <c r="K30" i="101"/>
  <c r="G30" i="101"/>
  <c r="K29" i="101"/>
  <c r="G29" i="101"/>
  <c r="K28" i="101"/>
  <c r="G28" i="101"/>
  <c r="K27" i="101"/>
  <c r="G27" i="101"/>
  <c r="K26" i="101"/>
  <c r="G26" i="101"/>
  <c r="K25" i="101"/>
  <c r="G25" i="101"/>
  <c r="K24" i="101"/>
  <c r="G24" i="101"/>
  <c r="K23" i="101"/>
  <c r="G23" i="101"/>
  <c r="K22" i="101"/>
  <c r="G22" i="101"/>
  <c r="K21" i="101"/>
  <c r="G21" i="101"/>
  <c r="K20" i="101"/>
  <c r="G20" i="101"/>
  <c r="K19" i="101"/>
  <c r="G19" i="101"/>
  <c r="K17" i="101"/>
  <c r="G17" i="101"/>
  <c r="K18" i="101"/>
  <c r="G18" i="101"/>
  <c r="K16" i="101"/>
  <c r="G16" i="101"/>
  <c r="K15" i="101"/>
  <c r="G15" i="101"/>
  <c r="K14" i="101"/>
  <c r="G14" i="101"/>
  <c r="K13" i="101"/>
  <c r="G13" i="101"/>
  <c r="F10" i="58659"/>
  <c r="G10" i="58659" s="1"/>
  <c r="F21" i="58659"/>
  <c r="G21" i="58659" s="1"/>
  <c r="F20" i="58659"/>
  <c r="G20" i="58659" s="1"/>
  <c r="F58" i="58659" l="1"/>
  <c r="G58" i="58659" s="1"/>
  <c r="F54" i="58659"/>
  <c r="G54" i="58659" s="1"/>
  <c r="F46" i="58659"/>
  <c r="G46" i="58659" s="1"/>
  <c r="F50" i="58659"/>
  <c r="G50" i="58659" s="1"/>
  <c r="J50" i="58659"/>
  <c r="F41" i="58661"/>
  <c r="F40" i="58661"/>
  <c r="F39" i="58661"/>
  <c r="F38" i="58661"/>
  <c r="F36" i="58661"/>
  <c r="F35" i="58661"/>
  <c r="F34" i="58661"/>
  <c r="F33" i="58661"/>
  <c r="F32" i="58661"/>
  <c r="F31" i="58661"/>
  <c r="F30" i="58661"/>
  <c r="F29" i="58661"/>
  <c r="F28" i="58661"/>
  <c r="F27" i="58661"/>
  <c r="F26" i="58661"/>
  <c r="F25" i="58661"/>
  <c r="F24" i="58661"/>
  <c r="F23" i="58661"/>
  <c r="F22" i="58661"/>
  <c r="F21" i="58661"/>
  <c r="F20" i="58661"/>
  <c r="F18" i="58661"/>
  <c r="F17" i="58661"/>
  <c r="F16" i="58661"/>
  <c r="F15" i="58661"/>
  <c r="F14" i="58661"/>
  <c r="F13" i="58661"/>
  <c r="F10" i="58661"/>
  <c r="F9" i="58661"/>
  <c r="F8" i="58661"/>
  <c r="F42" i="58662"/>
  <c r="F41" i="58662"/>
  <c r="F40" i="58662"/>
  <c r="F39" i="58662"/>
  <c r="F37" i="58662"/>
  <c r="F36" i="58662"/>
  <c r="F35" i="58662"/>
  <c r="F34" i="58662"/>
  <c r="F33" i="58662"/>
  <c r="F32" i="58662"/>
  <c r="F31" i="58662"/>
  <c r="F30" i="58662"/>
  <c r="F29" i="58662"/>
  <c r="F28" i="58662"/>
  <c r="F27" i="58662"/>
  <c r="F26" i="58662"/>
  <c r="F25" i="58662"/>
  <c r="F24" i="58662"/>
  <c r="F23" i="58662"/>
  <c r="F22" i="58662"/>
  <c r="F21" i="58662"/>
  <c r="F20" i="58662"/>
  <c r="F19" i="58662"/>
  <c r="F18" i="58662"/>
  <c r="F17" i="58662"/>
  <c r="F16" i="58662"/>
  <c r="F15" i="58662"/>
  <c r="F14" i="58662"/>
  <c r="F13" i="58662"/>
  <c r="F12" i="58662"/>
  <c r="F11" i="58662"/>
  <c r="F10" i="58662"/>
  <c r="F9" i="58662"/>
  <c r="F8" i="58662"/>
  <c r="F7" i="58662"/>
  <c r="G42" i="58662" s="1"/>
  <c r="G27" i="1" l="1"/>
  <c r="G32" i="58656" l="1"/>
  <c r="H32" i="58656" s="1"/>
  <c r="K20" i="58656" l="1"/>
  <c r="L20" i="58656" s="1"/>
  <c r="G20" i="58656"/>
  <c r="H20" i="58656" s="1"/>
  <c r="M20" i="58656" l="1"/>
  <c r="F7" i="58661"/>
  <c r="G42" i="58661" l="1"/>
  <c r="K30" i="58656"/>
  <c r="L30" i="58656" s="1"/>
  <c r="G30" i="58656"/>
  <c r="H30" i="58656" s="1"/>
  <c r="K19" i="58656"/>
  <c r="L19" i="58656" s="1"/>
  <c r="G19" i="58656"/>
  <c r="H19" i="58656" s="1"/>
  <c r="G33" i="58656"/>
  <c r="H33" i="58656" s="1"/>
  <c r="R15" i="58663"/>
  <c r="R16" i="58663"/>
  <c r="R17" i="58663"/>
  <c r="R18" i="58663"/>
  <c r="R19" i="58663"/>
  <c r="R20" i="58663"/>
  <c r="R21" i="58663"/>
  <c r="R22" i="58663"/>
  <c r="R23" i="58663"/>
  <c r="R24" i="58663"/>
  <c r="R25" i="58663"/>
  <c r="R26" i="58663"/>
  <c r="R27" i="58663"/>
  <c r="R28" i="58663"/>
  <c r="R29" i="58663"/>
  <c r="R30" i="58663"/>
  <c r="R31" i="58663"/>
  <c r="R32" i="58663"/>
  <c r="R33" i="58663"/>
  <c r="R34" i="58663"/>
  <c r="R35" i="58663"/>
  <c r="R36" i="58663"/>
  <c r="R37" i="58663"/>
  <c r="R38" i="58663"/>
  <c r="R39" i="58663"/>
  <c r="R40" i="58663"/>
  <c r="R41" i="58663"/>
  <c r="R42" i="58663"/>
  <c r="R43" i="58663"/>
  <c r="R44" i="58663"/>
  <c r="R45" i="58663"/>
  <c r="R46" i="58663"/>
  <c r="R47" i="58663"/>
  <c r="R48" i="58663"/>
  <c r="R49" i="58663"/>
  <c r="R50" i="58663"/>
  <c r="R51" i="58663"/>
  <c r="R52" i="58663"/>
  <c r="R53" i="58663"/>
  <c r="R54" i="58663"/>
  <c r="R55" i="58663"/>
  <c r="R56" i="58663"/>
  <c r="R57" i="58663"/>
  <c r="R58" i="58663"/>
  <c r="R59" i="58663"/>
  <c r="R60" i="58663"/>
  <c r="R61" i="58663"/>
  <c r="R62" i="58663"/>
  <c r="R63" i="58663"/>
  <c r="R64" i="58663"/>
  <c r="R65" i="58663"/>
  <c r="R66" i="58663"/>
  <c r="R67" i="58663"/>
  <c r="R68" i="58663"/>
  <c r="R69" i="58663"/>
  <c r="R70" i="58663"/>
  <c r="R71" i="58663"/>
  <c r="R72" i="58663"/>
  <c r="R73" i="58663"/>
  <c r="R74" i="58663"/>
  <c r="R75" i="58663"/>
  <c r="R76" i="58663"/>
  <c r="R77" i="58663"/>
  <c r="R78" i="58663"/>
  <c r="R79" i="58663"/>
  <c r="R80" i="58663"/>
  <c r="R81" i="58663"/>
  <c r="R82" i="58663"/>
  <c r="R83" i="58663"/>
  <c r="R84" i="58663"/>
  <c r="R85" i="58663"/>
  <c r="R86" i="58663"/>
  <c r="R87" i="58663"/>
  <c r="R88" i="58663"/>
  <c r="R89" i="58663"/>
  <c r="R90" i="58663"/>
  <c r="R91" i="58663"/>
  <c r="R92" i="58663"/>
  <c r="R93" i="58663"/>
  <c r="R94" i="58663"/>
  <c r="R95" i="58663"/>
  <c r="R96" i="58663"/>
  <c r="R97" i="58663"/>
  <c r="R98" i="58663"/>
  <c r="R99" i="58663"/>
  <c r="R100" i="58663"/>
  <c r="R101" i="58663"/>
  <c r="R102" i="58663"/>
  <c r="R103" i="58663"/>
  <c r="R104" i="58663"/>
  <c r="R105" i="58663"/>
  <c r="R106" i="58663"/>
  <c r="R107" i="58663"/>
  <c r="R108" i="58663"/>
  <c r="R109" i="58663"/>
  <c r="R110" i="58663"/>
  <c r="R111" i="58663"/>
  <c r="R112" i="58663"/>
  <c r="R113" i="58663"/>
  <c r="R114" i="58663"/>
  <c r="R115" i="58663"/>
  <c r="R116" i="58663"/>
  <c r="R117" i="58663"/>
  <c r="R118" i="58663"/>
  <c r="R119" i="58663"/>
  <c r="R120" i="58663"/>
  <c r="R121" i="58663"/>
  <c r="R122" i="58663"/>
  <c r="R123" i="58663"/>
  <c r="R124" i="58663"/>
  <c r="R125" i="58663"/>
  <c r="R126" i="58663"/>
  <c r="R127" i="58663"/>
  <c r="R128" i="58663"/>
  <c r="R129" i="58663"/>
  <c r="R130" i="58663"/>
  <c r="R131" i="58663"/>
  <c r="R132" i="58663"/>
  <c r="R133" i="58663"/>
  <c r="R134" i="58663"/>
  <c r="R135" i="58663"/>
  <c r="R136" i="58663"/>
  <c r="R137" i="58663"/>
  <c r="R138" i="58663"/>
  <c r="R139" i="58663"/>
  <c r="R140" i="58663"/>
  <c r="R141" i="58663"/>
  <c r="R142" i="58663"/>
  <c r="R143" i="58663"/>
  <c r="R144" i="58663"/>
  <c r="R145" i="58663"/>
  <c r="R146" i="58663"/>
  <c r="R147" i="58663"/>
  <c r="R148" i="58663"/>
  <c r="R149" i="58663"/>
  <c r="R150" i="58663"/>
  <c r="R151" i="58663"/>
  <c r="R152" i="58663"/>
  <c r="R153" i="58663"/>
  <c r="R154" i="58663"/>
  <c r="R155" i="58663"/>
  <c r="R156" i="58663"/>
  <c r="R157" i="58663"/>
  <c r="R158" i="58663"/>
  <c r="R159" i="58663"/>
  <c r="R160" i="58663"/>
  <c r="R161" i="58663"/>
  <c r="R162" i="58663"/>
  <c r="R163" i="58663"/>
  <c r="R164" i="58663"/>
  <c r="R165" i="58663"/>
  <c r="R166" i="58663"/>
  <c r="R167" i="58663"/>
  <c r="R168" i="58663"/>
  <c r="R169" i="58663"/>
  <c r="R170" i="58663"/>
  <c r="R171" i="58663"/>
  <c r="R172" i="58663"/>
  <c r="R173" i="58663"/>
  <c r="R174" i="58663"/>
  <c r="R175" i="58663"/>
  <c r="R176" i="58663"/>
  <c r="R177" i="58663"/>
  <c r="R178" i="58663"/>
  <c r="R179" i="58663"/>
  <c r="G15" i="58663"/>
  <c r="H15" i="58663" s="1"/>
  <c r="K15" i="58663"/>
  <c r="M15" i="58663" s="1"/>
  <c r="N15" i="58663" s="1"/>
  <c r="L15" i="58663"/>
  <c r="G16" i="58663"/>
  <c r="H16" i="58663" s="1"/>
  <c r="K16" i="58663"/>
  <c r="L16" i="58663" s="1"/>
  <c r="G17" i="58663"/>
  <c r="H17" i="58663" s="1"/>
  <c r="K17" i="58663"/>
  <c r="M17" i="58663" s="1"/>
  <c r="N17" i="58663" s="1"/>
  <c r="L17" i="58663"/>
  <c r="G18" i="58663"/>
  <c r="H18" i="58663" s="1"/>
  <c r="K18" i="58663"/>
  <c r="L18" i="58663" s="1"/>
  <c r="G19" i="58663"/>
  <c r="H19" i="58663" s="1"/>
  <c r="K19" i="58663"/>
  <c r="M19" i="58663" s="1"/>
  <c r="N19" i="58663" s="1"/>
  <c r="L19" i="58663"/>
  <c r="G20" i="58663"/>
  <c r="H20" i="58663" s="1"/>
  <c r="K20" i="58663"/>
  <c r="L20" i="58663" s="1"/>
  <c r="M20" i="58663"/>
  <c r="N20" i="58663" s="1"/>
  <c r="G21" i="58663"/>
  <c r="H21" i="58663" s="1"/>
  <c r="K21" i="58663"/>
  <c r="M21" i="58663" s="1"/>
  <c r="N21" i="58663" s="1"/>
  <c r="L21" i="58663"/>
  <c r="G22" i="58663"/>
  <c r="H22" i="58663" s="1"/>
  <c r="K22" i="58663"/>
  <c r="L22" i="58663" s="1"/>
  <c r="M22" i="58663"/>
  <c r="N22" i="58663"/>
  <c r="G23" i="58663"/>
  <c r="H23" i="58663" s="1"/>
  <c r="K23" i="58663"/>
  <c r="M23" i="58663" s="1"/>
  <c r="N23" i="58663" s="1"/>
  <c r="L23" i="58663"/>
  <c r="G24" i="58663"/>
  <c r="H24" i="58663" s="1"/>
  <c r="K24" i="58663"/>
  <c r="L24" i="58663" s="1"/>
  <c r="G25" i="58663"/>
  <c r="H25" i="58663" s="1"/>
  <c r="K25" i="58663"/>
  <c r="M25" i="58663" s="1"/>
  <c r="N25" i="58663" s="1"/>
  <c r="L25" i="58663"/>
  <c r="G26" i="58663"/>
  <c r="H26" i="58663" s="1"/>
  <c r="K26" i="58663"/>
  <c r="L26" i="58663" s="1"/>
  <c r="G27" i="58663"/>
  <c r="H27" i="58663" s="1"/>
  <c r="K27" i="58663"/>
  <c r="M27" i="58663" s="1"/>
  <c r="N27" i="58663" s="1"/>
  <c r="L27" i="58663"/>
  <c r="G28" i="58663"/>
  <c r="H28" i="58663" s="1"/>
  <c r="K28" i="58663"/>
  <c r="L28" i="58663" s="1"/>
  <c r="M28" i="58663"/>
  <c r="N28" i="58663" s="1"/>
  <c r="G29" i="58663"/>
  <c r="H29" i="58663" s="1"/>
  <c r="K29" i="58663"/>
  <c r="M29" i="58663" s="1"/>
  <c r="N29" i="58663" s="1"/>
  <c r="L29" i="58663"/>
  <c r="G30" i="58663"/>
  <c r="H30" i="58663" s="1"/>
  <c r="K30" i="58663"/>
  <c r="L30" i="58663" s="1"/>
  <c r="M30" i="58663"/>
  <c r="N30" i="58663"/>
  <c r="G31" i="58663"/>
  <c r="H31" i="58663" s="1"/>
  <c r="K31" i="58663"/>
  <c r="M31" i="58663" s="1"/>
  <c r="N31" i="58663" s="1"/>
  <c r="L31" i="58663"/>
  <c r="G32" i="58663"/>
  <c r="H32" i="58663" s="1"/>
  <c r="K32" i="58663"/>
  <c r="L32" i="58663" s="1"/>
  <c r="G33" i="58663"/>
  <c r="H33" i="58663" s="1"/>
  <c r="K33" i="58663"/>
  <c r="M33" i="58663" s="1"/>
  <c r="N33" i="58663" s="1"/>
  <c r="L33" i="58663"/>
  <c r="G34" i="58663"/>
  <c r="H34" i="58663" s="1"/>
  <c r="K34" i="58663"/>
  <c r="L34" i="58663" s="1"/>
  <c r="G35" i="58663"/>
  <c r="H35" i="58663" s="1"/>
  <c r="K35" i="58663"/>
  <c r="M35" i="58663" s="1"/>
  <c r="N35" i="58663" s="1"/>
  <c r="L35" i="58663"/>
  <c r="G36" i="58663"/>
  <c r="H36" i="58663" s="1"/>
  <c r="K36" i="58663"/>
  <c r="L36" i="58663" s="1"/>
  <c r="M36" i="58663"/>
  <c r="N36" i="58663" s="1"/>
  <c r="G37" i="58663"/>
  <c r="H37" i="58663" s="1"/>
  <c r="K37" i="58663"/>
  <c r="L37" i="58663"/>
  <c r="M37" i="58663"/>
  <c r="N37" i="58663" s="1"/>
  <c r="G38" i="58663"/>
  <c r="H38" i="58663"/>
  <c r="K38" i="58663"/>
  <c r="L38" i="58663" s="1"/>
  <c r="G39" i="58663"/>
  <c r="H39" i="58663" s="1"/>
  <c r="K39" i="58663"/>
  <c r="L39" i="58663"/>
  <c r="G40" i="58663"/>
  <c r="H40" i="58663"/>
  <c r="K40" i="58663"/>
  <c r="L40" i="58663" s="1"/>
  <c r="G41" i="58663"/>
  <c r="K41" i="58663"/>
  <c r="L41" i="58663" s="1"/>
  <c r="G42" i="58663"/>
  <c r="M42" i="58663" s="1"/>
  <c r="N42" i="58663" s="1"/>
  <c r="H42" i="58663"/>
  <c r="K42" i="58663"/>
  <c r="L42" i="58663" s="1"/>
  <c r="G43" i="58663"/>
  <c r="H43" i="58663" s="1"/>
  <c r="K43" i="58663"/>
  <c r="L43" i="58663"/>
  <c r="G44" i="58663"/>
  <c r="H44" i="58663" s="1"/>
  <c r="K44" i="58663"/>
  <c r="L44" i="58663" s="1"/>
  <c r="M44" i="58663"/>
  <c r="N44" i="58663" s="1"/>
  <c r="G45" i="58663"/>
  <c r="H45" i="58663" s="1"/>
  <c r="K45" i="58663"/>
  <c r="L45" i="58663"/>
  <c r="M45" i="58663"/>
  <c r="N45" i="58663" s="1"/>
  <c r="G46" i="58663"/>
  <c r="H46" i="58663"/>
  <c r="K46" i="58663"/>
  <c r="L46" i="58663" s="1"/>
  <c r="G47" i="58663"/>
  <c r="H47" i="58663" s="1"/>
  <c r="K47" i="58663"/>
  <c r="L47" i="58663"/>
  <c r="G48" i="58663"/>
  <c r="H48" i="58663"/>
  <c r="K48" i="58663"/>
  <c r="L48" i="58663" s="1"/>
  <c r="G49" i="58663"/>
  <c r="K49" i="58663"/>
  <c r="L49" i="58663" s="1"/>
  <c r="G50" i="58663"/>
  <c r="M50" i="58663" s="1"/>
  <c r="N50" i="58663" s="1"/>
  <c r="H50" i="58663"/>
  <c r="K50" i="58663"/>
  <c r="L50" i="58663" s="1"/>
  <c r="G51" i="58663"/>
  <c r="H51" i="58663" s="1"/>
  <c r="K51" i="58663"/>
  <c r="L51" i="58663"/>
  <c r="G52" i="58663"/>
  <c r="H52" i="58663" s="1"/>
  <c r="K52" i="58663"/>
  <c r="L52" i="58663" s="1"/>
  <c r="M52" i="58663"/>
  <c r="N52" i="58663" s="1"/>
  <c r="G53" i="58663"/>
  <c r="H53" i="58663" s="1"/>
  <c r="K53" i="58663"/>
  <c r="L53" i="58663"/>
  <c r="M53" i="58663"/>
  <c r="N53" i="58663" s="1"/>
  <c r="G54" i="58663"/>
  <c r="H54" i="58663"/>
  <c r="K54" i="58663"/>
  <c r="L54" i="58663" s="1"/>
  <c r="G55" i="58663"/>
  <c r="H55" i="58663" s="1"/>
  <c r="K55" i="58663"/>
  <c r="L55" i="58663"/>
  <c r="G56" i="58663"/>
  <c r="H56" i="58663"/>
  <c r="K56" i="58663"/>
  <c r="L56" i="58663" s="1"/>
  <c r="G57" i="58663"/>
  <c r="K57" i="58663"/>
  <c r="L57" i="58663" s="1"/>
  <c r="G58" i="58663"/>
  <c r="M58" i="58663" s="1"/>
  <c r="N58" i="58663" s="1"/>
  <c r="H58" i="58663"/>
  <c r="K58" i="58663"/>
  <c r="L58" i="58663" s="1"/>
  <c r="G59" i="58663"/>
  <c r="H59" i="58663" s="1"/>
  <c r="K59" i="58663"/>
  <c r="L59" i="58663"/>
  <c r="G60" i="58663"/>
  <c r="H60" i="58663" s="1"/>
  <c r="K60" i="58663"/>
  <c r="L60" i="58663" s="1"/>
  <c r="M60" i="58663"/>
  <c r="N60" i="58663" s="1"/>
  <c r="G61" i="58663"/>
  <c r="H61" i="58663" s="1"/>
  <c r="K61" i="58663"/>
  <c r="L61" i="58663"/>
  <c r="M61" i="58663"/>
  <c r="N61" i="58663" s="1"/>
  <c r="G62" i="58663"/>
  <c r="H62" i="58663"/>
  <c r="K62" i="58663"/>
  <c r="L62" i="58663" s="1"/>
  <c r="G63" i="58663"/>
  <c r="H63" i="58663" s="1"/>
  <c r="K63" i="58663"/>
  <c r="L63" i="58663"/>
  <c r="G64" i="58663"/>
  <c r="H64" i="58663"/>
  <c r="K64" i="58663"/>
  <c r="L64" i="58663" s="1"/>
  <c r="G65" i="58663"/>
  <c r="K65" i="58663"/>
  <c r="L65" i="58663" s="1"/>
  <c r="G66" i="58663"/>
  <c r="M66" i="58663" s="1"/>
  <c r="N66" i="58663" s="1"/>
  <c r="H66" i="58663"/>
  <c r="K66" i="58663"/>
  <c r="L66" i="58663" s="1"/>
  <c r="G67" i="58663"/>
  <c r="H67" i="58663" s="1"/>
  <c r="K67" i="58663"/>
  <c r="L67" i="58663"/>
  <c r="G68" i="58663"/>
  <c r="H68" i="58663" s="1"/>
  <c r="K68" i="58663"/>
  <c r="L68" i="58663" s="1"/>
  <c r="M68" i="58663"/>
  <c r="N68" i="58663" s="1"/>
  <c r="G69" i="58663"/>
  <c r="H69" i="58663" s="1"/>
  <c r="K69" i="58663"/>
  <c r="L69" i="58663"/>
  <c r="M69" i="58663"/>
  <c r="N69" i="58663" s="1"/>
  <c r="G70" i="58663"/>
  <c r="H70" i="58663"/>
  <c r="K70" i="58663"/>
  <c r="L70" i="58663" s="1"/>
  <c r="G71" i="58663"/>
  <c r="H71" i="58663" s="1"/>
  <c r="K71" i="58663"/>
  <c r="L71" i="58663"/>
  <c r="G72" i="58663"/>
  <c r="H72" i="58663"/>
  <c r="K72" i="58663"/>
  <c r="L72" i="58663"/>
  <c r="M72" i="58663"/>
  <c r="N72" i="58663"/>
  <c r="G73" i="58663"/>
  <c r="H73" i="58663"/>
  <c r="K73" i="58663"/>
  <c r="M73" i="58663" s="1"/>
  <c r="N73" i="58663" s="1"/>
  <c r="L73" i="58663"/>
  <c r="G74" i="58663"/>
  <c r="H74" i="58663"/>
  <c r="K74" i="58663"/>
  <c r="L74" i="58663"/>
  <c r="M74" i="58663"/>
  <c r="N74" i="58663"/>
  <c r="G75" i="58663"/>
  <c r="H75" i="58663"/>
  <c r="K75" i="58663"/>
  <c r="M75" i="58663" s="1"/>
  <c r="N75" i="58663" s="1"/>
  <c r="L75" i="58663"/>
  <c r="G76" i="58663"/>
  <c r="H76" i="58663"/>
  <c r="K76" i="58663"/>
  <c r="L76" i="58663"/>
  <c r="M76" i="58663"/>
  <c r="N76" i="58663"/>
  <c r="G77" i="58663"/>
  <c r="H77" i="58663"/>
  <c r="K77" i="58663"/>
  <c r="M77" i="58663" s="1"/>
  <c r="N77" i="58663" s="1"/>
  <c r="L77" i="58663"/>
  <c r="G78" i="58663"/>
  <c r="H78" i="58663"/>
  <c r="K78" i="58663"/>
  <c r="L78" i="58663"/>
  <c r="M78" i="58663"/>
  <c r="N78" i="58663"/>
  <c r="G79" i="58663"/>
  <c r="H79" i="58663"/>
  <c r="K79" i="58663"/>
  <c r="M79" i="58663" s="1"/>
  <c r="N79" i="58663" s="1"/>
  <c r="L79" i="58663"/>
  <c r="G80" i="58663"/>
  <c r="H80" i="58663"/>
  <c r="K80" i="58663"/>
  <c r="L80" i="58663"/>
  <c r="M80" i="58663"/>
  <c r="N80" i="58663"/>
  <c r="G81" i="58663"/>
  <c r="H81" i="58663"/>
  <c r="K81" i="58663"/>
  <c r="M81" i="58663" s="1"/>
  <c r="N81" i="58663" s="1"/>
  <c r="L81" i="58663"/>
  <c r="G82" i="58663"/>
  <c r="H82" i="58663"/>
  <c r="K82" i="58663"/>
  <c r="L82" i="58663"/>
  <c r="M82" i="58663"/>
  <c r="N82" i="58663"/>
  <c r="G83" i="58663"/>
  <c r="H83" i="58663"/>
  <c r="K83" i="58663"/>
  <c r="M83" i="58663" s="1"/>
  <c r="N83" i="58663" s="1"/>
  <c r="L83" i="58663"/>
  <c r="G84" i="58663"/>
  <c r="H84" i="58663"/>
  <c r="K84" i="58663"/>
  <c r="L84" i="58663"/>
  <c r="M84" i="58663"/>
  <c r="N84" i="58663"/>
  <c r="G85" i="58663"/>
  <c r="H85" i="58663"/>
  <c r="K85" i="58663"/>
  <c r="M85" i="58663" s="1"/>
  <c r="N85" i="58663" s="1"/>
  <c r="L85" i="58663"/>
  <c r="G86" i="58663"/>
  <c r="H86" i="58663"/>
  <c r="K86" i="58663"/>
  <c r="L86" i="58663"/>
  <c r="M86" i="58663"/>
  <c r="N86" i="58663"/>
  <c r="G87" i="58663"/>
  <c r="H87" i="58663"/>
  <c r="K87" i="58663"/>
  <c r="M87" i="58663" s="1"/>
  <c r="N87" i="58663" s="1"/>
  <c r="L87" i="58663"/>
  <c r="G88" i="58663"/>
  <c r="H88" i="58663"/>
  <c r="K88" i="58663"/>
  <c r="L88" i="58663"/>
  <c r="M88" i="58663"/>
  <c r="N88" i="58663"/>
  <c r="G89" i="58663"/>
  <c r="H89" i="58663"/>
  <c r="K89" i="58663"/>
  <c r="M89" i="58663" s="1"/>
  <c r="N89" i="58663" s="1"/>
  <c r="L89" i="58663"/>
  <c r="G90" i="58663"/>
  <c r="H90" i="58663"/>
  <c r="K90" i="58663"/>
  <c r="L90" i="58663"/>
  <c r="M90" i="58663"/>
  <c r="N90" i="58663"/>
  <c r="G91" i="58663"/>
  <c r="H91" i="58663"/>
  <c r="K91" i="58663"/>
  <c r="M91" i="58663" s="1"/>
  <c r="N91" i="58663" s="1"/>
  <c r="L91" i="58663"/>
  <c r="G92" i="58663"/>
  <c r="H92" i="58663"/>
  <c r="K92" i="58663"/>
  <c r="L92" i="58663"/>
  <c r="M92" i="58663"/>
  <c r="N92" i="58663"/>
  <c r="G93" i="58663"/>
  <c r="H93" i="58663"/>
  <c r="K93" i="58663"/>
  <c r="M93" i="58663" s="1"/>
  <c r="N93" i="58663" s="1"/>
  <c r="L93" i="58663"/>
  <c r="G94" i="58663"/>
  <c r="H94" i="58663"/>
  <c r="K94" i="58663"/>
  <c r="L94" i="58663"/>
  <c r="M94" i="58663"/>
  <c r="N94" i="58663"/>
  <c r="G95" i="58663"/>
  <c r="H95" i="58663"/>
  <c r="K95" i="58663"/>
  <c r="M95" i="58663" s="1"/>
  <c r="N95" i="58663" s="1"/>
  <c r="L95" i="58663"/>
  <c r="G96" i="58663"/>
  <c r="H96" i="58663"/>
  <c r="K96" i="58663"/>
  <c r="L96" i="58663"/>
  <c r="M96" i="58663"/>
  <c r="N96" i="58663"/>
  <c r="G97" i="58663"/>
  <c r="H97" i="58663"/>
  <c r="K97" i="58663"/>
  <c r="M97" i="58663" s="1"/>
  <c r="N97" i="58663" s="1"/>
  <c r="L97" i="58663"/>
  <c r="G98" i="58663"/>
  <c r="H98" i="58663"/>
  <c r="K98" i="58663"/>
  <c r="L98" i="58663"/>
  <c r="M98" i="58663"/>
  <c r="N98" i="58663"/>
  <c r="G99" i="58663"/>
  <c r="H99" i="58663"/>
  <c r="K99" i="58663"/>
  <c r="M99" i="58663" s="1"/>
  <c r="N99" i="58663" s="1"/>
  <c r="L99" i="58663"/>
  <c r="G100" i="58663"/>
  <c r="H100" i="58663"/>
  <c r="K100" i="58663"/>
  <c r="L100" i="58663"/>
  <c r="M100" i="58663"/>
  <c r="N100" i="58663"/>
  <c r="G101" i="58663"/>
  <c r="H101" i="58663"/>
  <c r="K101" i="58663"/>
  <c r="M101" i="58663" s="1"/>
  <c r="N101" i="58663" s="1"/>
  <c r="L101" i="58663"/>
  <c r="G102" i="58663"/>
  <c r="H102" i="58663"/>
  <c r="K102" i="58663"/>
  <c r="L102" i="58663"/>
  <c r="M102" i="58663"/>
  <c r="N102" i="58663"/>
  <c r="G103" i="58663"/>
  <c r="H103" i="58663"/>
  <c r="K103" i="58663"/>
  <c r="M103" i="58663" s="1"/>
  <c r="N103" i="58663" s="1"/>
  <c r="L103" i="58663"/>
  <c r="G104" i="58663"/>
  <c r="H104" i="58663"/>
  <c r="K104" i="58663"/>
  <c r="L104" i="58663"/>
  <c r="M104" i="58663"/>
  <c r="N104" i="58663"/>
  <c r="G105" i="58663"/>
  <c r="H105" i="58663"/>
  <c r="K105" i="58663"/>
  <c r="M105" i="58663" s="1"/>
  <c r="N105" i="58663" s="1"/>
  <c r="L105" i="58663"/>
  <c r="G106" i="58663"/>
  <c r="H106" i="58663"/>
  <c r="K106" i="58663"/>
  <c r="L106" i="58663"/>
  <c r="M106" i="58663"/>
  <c r="N106" i="58663"/>
  <c r="G107" i="58663"/>
  <c r="H107" i="58663"/>
  <c r="K107" i="58663"/>
  <c r="M107" i="58663" s="1"/>
  <c r="N107" i="58663" s="1"/>
  <c r="L107" i="58663"/>
  <c r="G108" i="58663"/>
  <c r="H108" i="58663"/>
  <c r="K108" i="58663"/>
  <c r="L108" i="58663"/>
  <c r="M108" i="58663"/>
  <c r="N108" i="58663"/>
  <c r="G109" i="58663"/>
  <c r="H109" i="58663"/>
  <c r="K109" i="58663"/>
  <c r="M109" i="58663" s="1"/>
  <c r="N109" i="58663" s="1"/>
  <c r="L109" i="58663"/>
  <c r="G110" i="58663"/>
  <c r="H110" i="58663"/>
  <c r="K110" i="58663"/>
  <c r="L110" i="58663"/>
  <c r="M110" i="58663"/>
  <c r="N110" i="58663"/>
  <c r="G111" i="58663"/>
  <c r="H111" i="58663"/>
  <c r="K111" i="58663"/>
  <c r="M111" i="58663" s="1"/>
  <c r="N111" i="58663" s="1"/>
  <c r="L111" i="58663"/>
  <c r="G112" i="58663"/>
  <c r="H112" i="58663"/>
  <c r="K112" i="58663"/>
  <c r="L112" i="58663"/>
  <c r="M112" i="58663"/>
  <c r="N112" i="58663"/>
  <c r="G113" i="58663"/>
  <c r="H113" i="58663"/>
  <c r="K113" i="58663"/>
  <c r="M113" i="58663" s="1"/>
  <c r="N113" i="58663" s="1"/>
  <c r="L113" i="58663"/>
  <c r="G114" i="58663"/>
  <c r="H114" i="58663"/>
  <c r="K114" i="58663"/>
  <c r="L114" i="58663"/>
  <c r="M114" i="58663"/>
  <c r="N114" i="58663"/>
  <c r="G115" i="58663"/>
  <c r="H115" i="58663"/>
  <c r="K115" i="58663"/>
  <c r="M115" i="58663" s="1"/>
  <c r="N115" i="58663" s="1"/>
  <c r="L115" i="58663"/>
  <c r="G116" i="58663"/>
  <c r="H116" i="58663"/>
  <c r="K116" i="58663"/>
  <c r="L116" i="58663"/>
  <c r="M116" i="58663"/>
  <c r="N116" i="58663"/>
  <c r="G117" i="58663"/>
  <c r="H117" i="58663"/>
  <c r="K117" i="58663"/>
  <c r="M117" i="58663" s="1"/>
  <c r="N117" i="58663" s="1"/>
  <c r="L117" i="58663"/>
  <c r="G118" i="58663"/>
  <c r="H118" i="58663"/>
  <c r="K118" i="58663"/>
  <c r="L118" i="58663"/>
  <c r="M118" i="58663"/>
  <c r="N118" i="58663"/>
  <c r="G119" i="58663"/>
  <c r="H119" i="58663"/>
  <c r="K119" i="58663"/>
  <c r="M119" i="58663" s="1"/>
  <c r="N119" i="58663" s="1"/>
  <c r="L119" i="58663"/>
  <c r="G120" i="58663"/>
  <c r="H120" i="58663"/>
  <c r="K120" i="58663"/>
  <c r="L120" i="58663"/>
  <c r="M120" i="58663"/>
  <c r="N120" i="58663"/>
  <c r="G121" i="58663"/>
  <c r="H121" i="58663"/>
  <c r="K121" i="58663"/>
  <c r="M121" i="58663" s="1"/>
  <c r="N121" i="58663" s="1"/>
  <c r="L121" i="58663"/>
  <c r="G122" i="58663"/>
  <c r="H122" i="58663"/>
  <c r="K122" i="58663"/>
  <c r="L122" i="58663"/>
  <c r="M122" i="58663"/>
  <c r="N122" i="58663"/>
  <c r="G123" i="58663"/>
  <c r="H123" i="58663"/>
  <c r="K123" i="58663"/>
  <c r="M123" i="58663" s="1"/>
  <c r="N123" i="58663" s="1"/>
  <c r="L123" i="58663"/>
  <c r="G124" i="58663"/>
  <c r="H124" i="58663"/>
  <c r="K124" i="58663"/>
  <c r="L124" i="58663"/>
  <c r="M124" i="58663"/>
  <c r="N124" i="58663"/>
  <c r="G125" i="58663"/>
  <c r="H125" i="58663"/>
  <c r="K125" i="58663"/>
  <c r="M125" i="58663" s="1"/>
  <c r="N125" i="58663" s="1"/>
  <c r="L125" i="58663"/>
  <c r="G126" i="58663"/>
  <c r="H126" i="58663"/>
  <c r="K126" i="58663"/>
  <c r="L126" i="58663"/>
  <c r="M126" i="58663"/>
  <c r="N126" i="58663"/>
  <c r="G127" i="58663"/>
  <c r="H127" i="58663"/>
  <c r="K127" i="58663"/>
  <c r="M127" i="58663" s="1"/>
  <c r="N127" i="58663" s="1"/>
  <c r="L127" i="58663"/>
  <c r="G128" i="58663"/>
  <c r="H128" i="58663"/>
  <c r="K128" i="58663"/>
  <c r="L128" i="58663"/>
  <c r="M128" i="58663"/>
  <c r="N128" i="58663"/>
  <c r="G129" i="58663"/>
  <c r="H129" i="58663"/>
  <c r="K129" i="58663"/>
  <c r="M129" i="58663" s="1"/>
  <c r="N129" i="58663" s="1"/>
  <c r="L129" i="58663"/>
  <c r="G130" i="58663"/>
  <c r="H130" i="58663"/>
  <c r="K130" i="58663"/>
  <c r="L130" i="58663"/>
  <c r="M130" i="58663"/>
  <c r="N130" i="58663"/>
  <c r="G131" i="58663"/>
  <c r="H131" i="58663"/>
  <c r="K131" i="58663"/>
  <c r="M131" i="58663" s="1"/>
  <c r="N131" i="58663" s="1"/>
  <c r="L131" i="58663"/>
  <c r="G132" i="58663"/>
  <c r="H132" i="58663"/>
  <c r="K132" i="58663"/>
  <c r="L132" i="58663"/>
  <c r="M132" i="58663"/>
  <c r="N132" i="58663"/>
  <c r="G133" i="58663"/>
  <c r="H133" i="58663"/>
  <c r="K133" i="58663"/>
  <c r="M133" i="58663" s="1"/>
  <c r="N133" i="58663" s="1"/>
  <c r="L133" i="58663"/>
  <c r="G134" i="58663"/>
  <c r="M134" i="58663" s="1"/>
  <c r="N134" i="58663" s="1"/>
  <c r="H134" i="58663"/>
  <c r="K134" i="58663"/>
  <c r="L134" i="58663" s="1"/>
  <c r="G135" i="58663"/>
  <c r="H135" i="58663" s="1"/>
  <c r="K135" i="58663"/>
  <c r="M135" i="58663" s="1"/>
  <c r="N135" i="58663" s="1"/>
  <c r="L135" i="58663"/>
  <c r="G136" i="58663"/>
  <c r="M136" i="58663" s="1"/>
  <c r="N136" i="58663" s="1"/>
  <c r="H136" i="58663"/>
  <c r="K136" i="58663"/>
  <c r="L136" i="58663" s="1"/>
  <c r="G137" i="58663"/>
  <c r="H137" i="58663" s="1"/>
  <c r="K137" i="58663"/>
  <c r="M137" i="58663" s="1"/>
  <c r="N137" i="58663" s="1"/>
  <c r="L137" i="58663"/>
  <c r="G138" i="58663"/>
  <c r="M138" i="58663" s="1"/>
  <c r="N138" i="58663" s="1"/>
  <c r="H138" i="58663"/>
  <c r="K138" i="58663"/>
  <c r="L138" i="58663" s="1"/>
  <c r="G139" i="58663"/>
  <c r="H139" i="58663" s="1"/>
  <c r="K139" i="58663"/>
  <c r="M139" i="58663" s="1"/>
  <c r="N139" i="58663" s="1"/>
  <c r="L139" i="58663"/>
  <c r="G140" i="58663"/>
  <c r="M140" i="58663" s="1"/>
  <c r="N140" i="58663" s="1"/>
  <c r="H140" i="58663"/>
  <c r="K140" i="58663"/>
  <c r="L140" i="58663" s="1"/>
  <c r="G141" i="58663"/>
  <c r="H141" i="58663" s="1"/>
  <c r="K141" i="58663"/>
  <c r="M141" i="58663" s="1"/>
  <c r="N141" i="58663" s="1"/>
  <c r="L141" i="58663"/>
  <c r="G142" i="58663"/>
  <c r="M142" i="58663" s="1"/>
  <c r="N142" i="58663" s="1"/>
  <c r="H142" i="58663"/>
  <c r="K142" i="58663"/>
  <c r="L142" i="58663" s="1"/>
  <c r="G143" i="58663"/>
  <c r="H143" i="58663" s="1"/>
  <c r="K143" i="58663"/>
  <c r="M143" i="58663" s="1"/>
  <c r="N143" i="58663" s="1"/>
  <c r="L143" i="58663"/>
  <c r="G144" i="58663"/>
  <c r="M144" i="58663" s="1"/>
  <c r="N144" i="58663" s="1"/>
  <c r="H144" i="58663"/>
  <c r="K144" i="58663"/>
  <c r="L144" i="58663" s="1"/>
  <c r="G145" i="58663"/>
  <c r="H145" i="58663" s="1"/>
  <c r="K145" i="58663"/>
  <c r="M145" i="58663" s="1"/>
  <c r="N145" i="58663" s="1"/>
  <c r="L145" i="58663"/>
  <c r="G146" i="58663"/>
  <c r="M146" i="58663" s="1"/>
  <c r="N146" i="58663" s="1"/>
  <c r="H146" i="58663"/>
  <c r="K146" i="58663"/>
  <c r="L146" i="58663" s="1"/>
  <c r="G147" i="58663"/>
  <c r="H147" i="58663" s="1"/>
  <c r="K147" i="58663"/>
  <c r="M147" i="58663" s="1"/>
  <c r="N147" i="58663" s="1"/>
  <c r="L147" i="58663"/>
  <c r="G148" i="58663"/>
  <c r="M148" i="58663" s="1"/>
  <c r="N148" i="58663" s="1"/>
  <c r="H148" i="58663"/>
  <c r="K148" i="58663"/>
  <c r="L148" i="58663" s="1"/>
  <c r="G149" i="58663"/>
  <c r="H149" i="58663" s="1"/>
  <c r="K149" i="58663"/>
  <c r="M149" i="58663" s="1"/>
  <c r="N149" i="58663" s="1"/>
  <c r="L149" i="58663"/>
  <c r="G150" i="58663"/>
  <c r="M150" i="58663" s="1"/>
  <c r="N150" i="58663" s="1"/>
  <c r="H150" i="58663"/>
  <c r="K150" i="58663"/>
  <c r="L150" i="58663" s="1"/>
  <c r="G151" i="58663"/>
  <c r="H151" i="58663" s="1"/>
  <c r="K151" i="58663"/>
  <c r="M151" i="58663" s="1"/>
  <c r="N151" i="58663" s="1"/>
  <c r="L151" i="58663"/>
  <c r="G152" i="58663"/>
  <c r="M152" i="58663" s="1"/>
  <c r="N152" i="58663" s="1"/>
  <c r="H152" i="58663"/>
  <c r="K152" i="58663"/>
  <c r="L152" i="58663" s="1"/>
  <c r="G153" i="58663"/>
  <c r="H153" i="58663" s="1"/>
  <c r="K153" i="58663"/>
  <c r="M153" i="58663" s="1"/>
  <c r="N153" i="58663" s="1"/>
  <c r="L153" i="58663"/>
  <c r="G154" i="58663"/>
  <c r="M154" i="58663" s="1"/>
  <c r="N154" i="58663" s="1"/>
  <c r="H154" i="58663"/>
  <c r="K154" i="58663"/>
  <c r="L154" i="58663" s="1"/>
  <c r="G155" i="58663"/>
  <c r="H155" i="58663" s="1"/>
  <c r="K155" i="58663"/>
  <c r="M155" i="58663" s="1"/>
  <c r="N155" i="58663" s="1"/>
  <c r="L155" i="58663"/>
  <c r="G156" i="58663"/>
  <c r="M156" i="58663" s="1"/>
  <c r="N156" i="58663" s="1"/>
  <c r="H156" i="58663"/>
  <c r="K156" i="58663"/>
  <c r="L156" i="58663" s="1"/>
  <c r="G157" i="58663"/>
  <c r="H157" i="58663" s="1"/>
  <c r="K157" i="58663"/>
  <c r="M157" i="58663" s="1"/>
  <c r="N157" i="58663" s="1"/>
  <c r="L157" i="58663"/>
  <c r="G158" i="58663"/>
  <c r="M158" i="58663" s="1"/>
  <c r="N158" i="58663" s="1"/>
  <c r="H158" i="58663"/>
  <c r="K158" i="58663"/>
  <c r="L158" i="58663" s="1"/>
  <c r="G159" i="58663"/>
  <c r="H159" i="58663" s="1"/>
  <c r="K159" i="58663"/>
  <c r="M159" i="58663" s="1"/>
  <c r="N159" i="58663" s="1"/>
  <c r="L159" i="58663"/>
  <c r="G160" i="58663"/>
  <c r="M160" i="58663" s="1"/>
  <c r="N160" i="58663" s="1"/>
  <c r="H160" i="58663"/>
  <c r="K160" i="58663"/>
  <c r="L160" i="58663" s="1"/>
  <c r="G161" i="58663"/>
  <c r="H161" i="58663" s="1"/>
  <c r="K161" i="58663"/>
  <c r="M161" i="58663" s="1"/>
  <c r="N161" i="58663" s="1"/>
  <c r="L161" i="58663"/>
  <c r="G162" i="58663"/>
  <c r="M162" i="58663" s="1"/>
  <c r="N162" i="58663" s="1"/>
  <c r="H162" i="58663"/>
  <c r="K162" i="58663"/>
  <c r="L162" i="58663" s="1"/>
  <c r="G163" i="58663"/>
  <c r="H163" i="58663" s="1"/>
  <c r="K163" i="58663"/>
  <c r="M163" i="58663" s="1"/>
  <c r="N163" i="58663" s="1"/>
  <c r="L163" i="58663"/>
  <c r="G164" i="58663"/>
  <c r="M164" i="58663" s="1"/>
  <c r="N164" i="58663" s="1"/>
  <c r="H164" i="58663"/>
  <c r="K164" i="58663"/>
  <c r="L164" i="58663" s="1"/>
  <c r="G165" i="58663"/>
  <c r="H165" i="58663" s="1"/>
  <c r="K165" i="58663"/>
  <c r="M165" i="58663" s="1"/>
  <c r="N165" i="58663" s="1"/>
  <c r="L165" i="58663"/>
  <c r="G166" i="58663"/>
  <c r="M166" i="58663" s="1"/>
  <c r="N166" i="58663" s="1"/>
  <c r="H166" i="58663"/>
  <c r="K166" i="58663"/>
  <c r="L166" i="58663" s="1"/>
  <c r="G167" i="58663"/>
  <c r="H167" i="58663" s="1"/>
  <c r="K167" i="58663"/>
  <c r="M167" i="58663" s="1"/>
  <c r="N167" i="58663" s="1"/>
  <c r="L167" i="58663"/>
  <c r="G168" i="58663"/>
  <c r="M168" i="58663" s="1"/>
  <c r="N168" i="58663" s="1"/>
  <c r="H168" i="58663"/>
  <c r="K168" i="58663"/>
  <c r="L168" i="58663" s="1"/>
  <c r="G169" i="58663"/>
  <c r="H169" i="58663" s="1"/>
  <c r="K169" i="58663"/>
  <c r="M169" i="58663" s="1"/>
  <c r="N169" i="58663" s="1"/>
  <c r="L169" i="58663"/>
  <c r="G170" i="58663"/>
  <c r="M170" i="58663" s="1"/>
  <c r="N170" i="58663" s="1"/>
  <c r="H170" i="58663"/>
  <c r="K170" i="58663"/>
  <c r="L170" i="58663" s="1"/>
  <c r="G171" i="58663"/>
  <c r="H171" i="58663" s="1"/>
  <c r="K171" i="58663"/>
  <c r="M171" i="58663" s="1"/>
  <c r="N171" i="58663" s="1"/>
  <c r="L171" i="58663"/>
  <c r="G172" i="58663"/>
  <c r="M172" i="58663" s="1"/>
  <c r="N172" i="58663" s="1"/>
  <c r="H172" i="58663"/>
  <c r="K172" i="58663"/>
  <c r="L172" i="58663" s="1"/>
  <c r="G173" i="58663"/>
  <c r="H173" i="58663" s="1"/>
  <c r="K173" i="58663"/>
  <c r="M173" i="58663" s="1"/>
  <c r="N173" i="58663" s="1"/>
  <c r="L173" i="58663"/>
  <c r="G174" i="58663"/>
  <c r="M174" i="58663" s="1"/>
  <c r="N174" i="58663" s="1"/>
  <c r="H174" i="58663"/>
  <c r="K174" i="58663"/>
  <c r="L174" i="58663" s="1"/>
  <c r="G175" i="58663"/>
  <c r="H175" i="58663" s="1"/>
  <c r="K175" i="58663"/>
  <c r="M175" i="58663" s="1"/>
  <c r="N175" i="58663" s="1"/>
  <c r="L175" i="58663"/>
  <c r="G176" i="58663"/>
  <c r="M176" i="58663" s="1"/>
  <c r="N176" i="58663" s="1"/>
  <c r="H176" i="58663"/>
  <c r="K176" i="58663"/>
  <c r="L176" i="58663" s="1"/>
  <c r="G177" i="58663"/>
  <c r="H177" i="58663" s="1"/>
  <c r="K177" i="58663"/>
  <c r="L177" i="58663"/>
  <c r="G178" i="58663"/>
  <c r="H178" i="58663" s="1"/>
  <c r="K178" i="58663"/>
  <c r="L178" i="58663" s="1"/>
  <c r="G179" i="58663"/>
  <c r="H179" i="58663" s="1"/>
  <c r="K179" i="58663"/>
  <c r="L179" i="58663"/>
  <c r="M179" i="58663"/>
  <c r="N179" i="58663" s="1"/>
  <c r="R13" i="58663"/>
  <c r="K14" i="58663"/>
  <c r="L14" i="58663" s="1"/>
  <c r="H14" i="58663"/>
  <c r="G14" i="58663"/>
  <c r="M14" i="58663" s="1"/>
  <c r="N14" i="58663" s="1"/>
  <c r="L13" i="58663"/>
  <c r="K13" i="58663"/>
  <c r="G13" i="58663"/>
  <c r="M13" i="58663" s="1"/>
  <c r="N13" i="58663" s="1"/>
  <c r="K102" i="101"/>
  <c r="M102" i="101" s="1"/>
  <c r="K100" i="101"/>
  <c r="M100" i="101" s="1"/>
  <c r="K95" i="101"/>
  <c r="M95" i="101" s="1"/>
  <c r="K97" i="101"/>
  <c r="M97" i="101" s="1"/>
  <c r="K99" i="101"/>
  <c r="M99" i="101" s="1"/>
  <c r="K93" i="101"/>
  <c r="M93" i="101" s="1"/>
  <c r="K98" i="101"/>
  <c r="M98" i="101" s="1"/>
  <c r="K94" i="101"/>
  <c r="K92" i="101"/>
  <c r="M92" i="101" s="1"/>
  <c r="K91" i="101"/>
  <c r="M91" i="101" s="1"/>
  <c r="K96" i="101"/>
  <c r="M96" i="101" s="1"/>
  <c r="K101" i="101"/>
  <c r="M101" i="101" s="1"/>
  <c r="K88" i="101"/>
  <c r="M88" i="101" s="1"/>
  <c r="K85" i="101"/>
  <c r="M85" i="101" s="1"/>
  <c r="K90" i="101"/>
  <c r="M90" i="101" s="1"/>
  <c r="K84" i="101"/>
  <c r="M84" i="101" s="1"/>
  <c r="K83" i="101"/>
  <c r="M83" i="101" s="1"/>
  <c r="K82" i="101"/>
  <c r="M82" i="101" s="1"/>
  <c r="K86" i="101"/>
  <c r="M86" i="101" s="1"/>
  <c r="K79" i="101"/>
  <c r="M79" i="101" s="1"/>
  <c r="K80" i="101"/>
  <c r="M80" i="101" s="1"/>
  <c r="K81" i="101"/>
  <c r="M81" i="101" s="1"/>
  <c r="K74" i="101"/>
  <c r="M74" i="101" s="1"/>
  <c r="K89" i="101"/>
  <c r="M89" i="101" s="1"/>
  <c r="K87" i="101"/>
  <c r="M87" i="101" s="1"/>
  <c r="K68" i="101"/>
  <c r="M68" i="101" s="1"/>
  <c r="K71" i="101"/>
  <c r="M71" i="101" s="1"/>
  <c r="K70" i="101"/>
  <c r="M70" i="101" s="1"/>
  <c r="K77" i="101"/>
  <c r="M77" i="101" s="1"/>
  <c r="K63" i="101"/>
  <c r="M63" i="101" s="1"/>
  <c r="K60" i="101"/>
  <c r="M60" i="101" s="1"/>
  <c r="K66" i="101"/>
  <c r="M66" i="101" s="1"/>
  <c r="K67" i="101"/>
  <c r="M67" i="101" s="1"/>
  <c r="K65" i="101"/>
  <c r="M65" i="101" s="1"/>
  <c r="K61" i="101"/>
  <c r="M61" i="101" s="1"/>
  <c r="K72" i="101"/>
  <c r="M72" i="101" s="1"/>
  <c r="K64" i="101"/>
  <c r="M64" i="101" s="1"/>
  <c r="M73" i="101"/>
  <c r="M59" i="101"/>
  <c r="M58" i="101"/>
  <c r="M55" i="101"/>
  <c r="M54" i="101"/>
  <c r="M51" i="101"/>
  <c r="M50" i="101"/>
  <c r="M47" i="101"/>
  <c r="M46" i="101"/>
  <c r="M43" i="101"/>
  <c r="M42" i="101"/>
  <c r="M39" i="101"/>
  <c r="M38" i="101"/>
  <c r="M34" i="101"/>
  <c r="M30" i="101"/>
  <c r="M27" i="101"/>
  <c r="M26" i="101"/>
  <c r="M23" i="101"/>
  <c r="M22" i="101"/>
  <c r="M19" i="101"/>
  <c r="M17" i="101"/>
  <c r="M14" i="101"/>
  <c r="M94" i="101"/>
  <c r="M78" i="101"/>
  <c r="M76" i="101"/>
  <c r="M75" i="101"/>
  <c r="M69" i="101"/>
  <c r="M62" i="101"/>
  <c r="M57" i="101"/>
  <c r="M56" i="101"/>
  <c r="M53" i="101"/>
  <c r="M52" i="101"/>
  <c r="M49" i="101"/>
  <c r="M48" i="101"/>
  <c r="M45" i="101"/>
  <c r="M44" i="101"/>
  <c r="M41" i="101"/>
  <c r="M40" i="101"/>
  <c r="M37" i="101"/>
  <c r="M36" i="101"/>
  <c r="M35" i="101"/>
  <c r="M33" i="101"/>
  <c r="M32" i="101"/>
  <c r="M31" i="101"/>
  <c r="M29" i="101"/>
  <c r="M28" i="101"/>
  <c r="M25" i="101"/>
  <c r="M24" i="101"/>
  <c r="M21" i="101"/>
  <c r="M20" i="101"/>
  <c r="M18" i="101"/>
  <c r="M16" i="101"/>
  <c r="A5" i="111"/>
  <c r="A5" i="58656"/>
  <c r="A5" i="64"/>
  <c r="A8" i="111"/>
  <c r="A8" i="58656"/>
  <c r="A8" i="64"/>
  <c r="G17" i="110"/>
  <c r="H17" i="110" s="1"/>
  <c r="K17" i="110"/>
  <c r="L17" i="110" s="1"/>
  <c r="G12" i="110"/>
  <c r="H12" i="110" s="1"/>
  <c r="K12" i="110"/>
  <c r="L12" i="110" s="1"/>
  <c r="G14" i="110"/>
  <c r="H14" i="110" s="1"/>
  <c r="K14" i="110"/>
  <c r="L14" i="110" s="1"/>
  <c r="G15" i="110"/>
  <c r="H15" i="110" s="1"/>
  <c r="K15" i="110"/>
  <c r="L15" i="110" s="1"/>
  <c r="G18" i="110"/>
  <c r="H18" i="110" s="1"/>
  <c r="K18" i="110"/>
  <c r="L18" i="110" s="1"/>
  <c r="G19" i="110"/>
  <c r="K19" i="110"/>
  <c r="L19" i="110" s="1"/>
  <c r="G20" i="110"/>
  <c r="H20" i="110" s="1"/>
  <c r="K20" i="110"/>
  <c r="L20" i="110" s="1"/>
  <c r="G22" i="110"/>
  <c r="H22" i="110" s="1"/>
  <c r="G21" i="110"/>
  <c r="H21" i="110" s="1"/>
  <c r="K21" i="110"/>
  <c r="L21" i="110" s="1"/>
  <c r="G23" i="110"/>
  <c r="H23" i="110" s="1"/>
  <c r="L46" i="111"/>
  <c r="K46" i="111"/>
  <c r="H46" i="111"/>
  <c r="M46" i="111" s="1"/>
  <c r="G46" i="111"/>
  <c r="K45" i="111"/>
  <c r="L45" i="111" s="1"/>
  <c r="G45" i="111"/>
  <c r="H45" i="111" s="1"/>
  <c r="L44" i="111"/>
  <c r="K44" i="111"/>
  <c r="H44" i="111"/>
  <c r="M44" i="111" s="1"/>
  <c r="G44" i="111"/>
  <c r="K43" i="111"/>
  <c r="L43" i="111" s="1"/>
  <c r="G43" i="111"/>
  <c r="H43" i="111" s="1"/>
  <c r="M43" i="111" s="1"/>
  <c r="L42" i="111"/>
  <c r="K42" i="111"/>
  <c r="H42" i="111"/>
  <c r="M42" i="111" s="1"/>
  <c r="G42" i="111"/>
  <c r="K41" i="111"/>
  <c r="L41" i="111" s="1"/>
  <c r="G41" i="111"/>
  <c r="H41" i="111" s="1"/>
  <c r="L40" i="111"/>
  <c r="K40" i="111"/>
  <c r="H40" i="111"/>
  <c r="M40" i="111" s="1"/>
  <c r="G40" i="111"/>
  <c r="K39" i="111"/>
  <c r="L39" i="111" s="1"/>
  <c r="G39" i="111"/>
  <c r="H39" i="111" s="1"/>
  <c r="M39" i="111" s="1"/>
  <c r="L38" i="111"/>
  <c r="K38" i="111"/>
  <c r="H38" i="111"/>
  <c r="M38" i="111" s="1"/>
  <c r="G38" i="111"/>
  <c r="K37" i="111"/>
  <c r="L37" i="111" s="1"/>
  <c r="G37" i="111"/>
  <c r="H37" i="111" s="1"/>
  <c r="L36" i="111"/>
  <c r="K36" i="111"/>
  <c r="H36" i="111"/>
  <c r="M36" i="111" s="1"/>
  <c r="G36" i="111"/>
  <c r="K35" i="111"/>
  <c r="L35" i="111" s="1"/>
  <c r="G35" i="111"/>
  <c r="H35" i="111" s="1"/>
  <c r="M35" i="111" s="1"/>
  <c r="L34" i="111"/>
  <c r="K34" i="111"/>
  <c r="H34" i="111"/>
  <c r="M34" i="111" s="1"/>
  <c r="G34" i="111"/>
  <c r="K33" i="111"/>
  <c r="L33" i="111" s="1"/>
  <c r="G33" i="111"/>
  <c r="H33" i="111" s="1"/>
  <c r="L32" i="111"/>
  <c r="K32" i="111"/>
  <c r="H32" i="111"/>
  <c r="M32" i="111" s="1"/>
  <c r="G32" i="111"/>
  <c r="K31" i="111"/>
  <c r="L31" i="111" s="1"/>
  <c r="G31" i="111"/>
  <c r="H31" i="111" s="1"/>
  <c r="M31" i="111" s="1"/>
  <c r="L30" i="111"/>
  <c r="K30" i="111"/>
  <c r="H30" i="111"/>
  <c r="M30" i="111" s="1"/>
  <c r="G30" i="111"/>
  <c r="K29" i="111"/>
  <c r="L29" i="111" s="1"/>
  <c r="G29" i="111"/>
  <c r="H29" i="111" s="1"/>
  <c r="L28" i="111"/>
  <c r="K28" i="111"/>
  <c r="H28" i="111"/>
  <c r="M28" i="111" s="1"/>
  <c r="G28" i="111"/>
  <c r="K27" i="111"/>
  <c r="L27" i="111" s="1"/>
  <c r="G27" i="111"/>
  <c r="H27" i="111" s="1"/>
  <c r="M27" i="111" s="1"/>
  <c r="L26" i="111"/>
  <c r="K26" i="111"/>
  <c r="H26" i="111"/>
  <c r="M26" i="111" s="1"/>
  <c r="G26" i="111"/>
  <c r="K25" i="111"/>
  <c r="L25" i="111" s="1"/>
  <c r="G25" i="111"/>
  <c r="H25" i="111" s="1"/>
  <c r="L24" i="111"/>
  <c r="K24" i="111"/>
  <c r="H24" i="111"/>
  <c r="M24" i="111" s="1"/>
  <c r="G24" i="111"/>
  <c r="K23" i="111"/>
  <c r="L23" i="111" s="1"/>
  <c r="G23" i="111"/>
  <c r="H23" i="111" s="1"/>
  <c r="M23" i="111" s="1"/>
  <c r="L22" i="111"/>
  <c r="K22" i="111"/>
  <c r="H22" i="111"/>
  <c r="M22" i="111" s="1"/>
  <c r="G22" i="111"/>
  <c r="K21" i="111"/>
  <c r="L21" i="111" s="1"/>
  <c r="G21" i="111"/>
  <c r="H21" i="111" s="1"/>
  <c r="L20" i="111"/>
  <c r="K20" i="111"/>
  <c r="H20" i="111"/>
  <c r="M20" i="111" s="1"/>
  <c r="G20" i="111"/>
  <c r="K19" i="111"/>
  <c r="L19" i="111" s="1"/>
  <c r="G19" i="111"/>
  <c r="H19" i="111" s="1"/>
  <c r="M19" i="111" s="1"/>
  <c r="L18" i="111"/>
  <c r="K18" i="111"/>
  <c r="H18" i="111"/>
  <c r="M18" i="111" s="1"/>
  <c r="G18" i="111"/>
  <c r="K17" i="111"/>
  <c r="L17" i="111" s="1"/>
  <c r="G17" i="111"/>
  <c r="H17" i="111" s="1"/>
  <c r="L16" i="111"/>
  <c r="K16" i="111"/>
  <c r="H16" i="111"/>
  <c r="M16" i="111" s="1"/>
  <c r="G16" i="111"/>
  <c r="K15" i="111"/>
  <c r="L15" i="111" s="1"/>
  <c r="G15" i="111"/>
  <c r="H15" i="111" s="1"/>
  <c r="M15" i="111" s="1"/>
  <c r="L14" i="111"/>
  <c r="K14" i="111"/>
  <c r="H14" i="111"/>
  <c r="M14" i="111" s="1"/>
  <c r="G14" i="111"/>
  <c r="K13" i="111"/>
  <c r="L13" i="111" s="1"/>
  <c r="G13" i="111"/>
  <c r="H13" i="111" s="1"/>
  <c r="G31" i="58656"/>
  <c r="H31" i="58656" s="1"/>
  <c r="K24" i="58656"/>
  <c r="L24" i="58656" s="1"/>
  <c r="G24" i="58656"/>
  <c r="H24" i="58656" s="1"/>
  <c r="K29" i="58656"/>
  <c r="L29" i="58656" s="1"/>
  <c r="G29" i="58656"/>
  <c r="H29" i="58656" s="1"/>
  <c r="K26" i="58656"/>
  <c r="L26" i="58656" s="1"/>
  <c r="G26" i="58656"/>
  <c r="H26" i="58656" s="1"/>
  <c r="K27" i="58656"/>
  <c r="L27" i="58656" s="1"/>
  <c r="G27" i="58656"/>
  <c r="H27" i="58656" s="1"/>
  <c r="K13" i="58656"/>
  <c r="L13" i="58656" s="1"/>
  <c r="G13" i="58656"/>
  <c r="H13" i="58656" s="1"/>
  <c r="K16" i="58656"/>
  <c r="L16" i="58656" s="1"/>
  <c r="G16" i="58656"/>
  <c r="H16" i="58656" s="1"/>
  <c r="K23" i="58656"/>
  <c r="L23" i="58656" s="1"/>
  <c r="G23" i="58656"/>
  <c r="H23" i="58656" s="1"/>
  <c r="K14" i="58656"/>
  <c r="L14" i="58656" s="1"/>
  <c r="G14" i="58656"/>
  <c r="H14" i="58656" s="1"/>
  <c r="K15" i="58656"/>
  <c r="L15" i="58656" s="1"/>
  <c r="G15" i="58656"/>
  <c r="H15" i="58656" s="1"/>
  <c r="K22" i="58656"/>
  <c r="L22" i="58656" s="1"/>
  <c r="G22" i="58656"/>
  <c r="H22" i="58656" s="1"/>
  <c r="K25" i="58656"/>
  <c r="L25" i="58656" s="1"/>
  <c r="G25" i="58656"/>
  <c r="H25" i="58656" s="1"/>
  <c r="K28" i="58656"/>
  <c r="L28" i="58656" s="1"/>
  <c r="G28" i="58656"/>
  <c r="H28" i="58656" s="1"/>
  <c r="K21" i="58656"/>
  <c r="L21" i="58656" s="1"/>
  <c r="G21" i="58656"/>
  <c r="H21" i="58656" s="1"/>
  <c r="K18" i="58656"/>
  <c r="L18" i="58656" s="1"/>
  <c r="G18" i="58656"/>
  <c r="H18" i="58656" s="1"/>
  <c r="K17" i="58656"/>
  <c r="L17" i="58656" s="1"/>
  <c r="G17" i="58656"/>
  <c r="H17" i="58656" s="1"/>
  <c r="K33" i="64"/>
  <c r="L33" i="64" s="1"/>
  <c r="K21" i="64"/>
  <c r="L21" i="64" s="1"/>
  <c r="G21" i="64"/>
  <c r="H21" i="64" s="1"/>
  <c r="K25" i="64"/>
  <c r="L25" i="64" s="1"/>
  <c r="G25" i="64"/>
  <c r="H25" i="64" s="1"/>
  <c r="K14" i="64"/>
  <c r="L14" i="64" s="1"/>
  <c r="G14" i="64"/>
  <c r="H14" i="64" s="1"/>
  <c r="K26" i="64"/>
  <c r="L26" i="64" s="1"/>
  <c r="G26" i="64"/>
  <c r="H26" i="64" s="1"/>
  <c r="K28" i="64"/>
  <c r="L28" i="64" s="1"/>
  <c r="G28" i="64"/>
  <c r="H28" i="64" s="1"/>
  <c r="K31" i="64"/>
  <c r="L31" i="64" s="1"/>
  <c r="G31" i="64"/>
  <c r="H31" i="64" s="1"/>
  <c r="K13" i="64"/>
  <c r="L13" i="64" s="1"/>
  <c r="G13" i="64"/>
  <c r="H13" i="64" s="1"/>
  <c r="K17" i="64"/>
  <c r="L17" i="64" s="1"/>
  <c r="G17" i="64"/>
  <c r="H17" i="64" s="1"/>
  <c r="K29" i="64"/>
  <c r="L29" i="64" s="1"/>
  <c r="G29" i="64"/>
  <c r="H29" i="64" s="1"/>
  <c r="G35" i="64"/>
  <c r="H35" i="64" s="1"/>
  <c r="K15" i="64"/>
  <c r="L15" i="64" s="1"/>
  <c r="G15" i="64"/>
  <c r="H15" i="64" s="1"/>
  <c r="K16" i="64"/>
  <c r="L16" i="64" s="1"/>
  <c r="G16" i="64"/>
  <c r="H16" i="64" s="1"/>
  <c r="K34" i="64"/>
  <c r="L34" i="64" s="1"/>
  <c r="K22" i="64"/>
  <c r="L22" i="64" s="1"/>
  <c r="G22" i="64"/>
  <c r="H22" i="64" s="1"/>
  <c r="K18" i="64"/>
  <c r="L18" i="64" s="1"/>
  <c r="G18" i="64"/>
  <c r="H18" i="64" s="1"/>
  <c r="K27" i="64"/>
  <c r="L27" i="64" s="1"/>
  <c r="G27" i="64"/>
  <c r="H27" i="64" s="1"/>
  <c r="K30" i="64"/>
  <c r="L30" i="64" s="1"/>
  <c r="G30" i="64"/>
  <c r="H30" i="64" s="1"/>
  <c r="K23" i="64"/>
  <c r="L23" i="64" s="1"/>
  <c r="G23" i="64"/>
  <c r="H23" i="64" s="1"/>
  <c r="K20" i="64"/>
  <c r="L20" i="64" s="1"/>
  <c r="G20" i="64"/>
  <c r="H20" i="64" s="1"/>
  <c r="K24" i="64"/>
  <c r="L24" i="64" s="1"/>
  <c r="G24" i="64"/>
  <c r="H24" i="64" s="1"/>
  <c r="K32" i="64"/>
  <c r="L32" i="64" s="1"/>
  <c r="K19" i="64"/>
  <c r="L19" i="64" s="1"/>
  <c r="G19" i="64"/>
  <c r="H19" i="64" s="1"/>
  <c r="G77" i="1"/>
  <c r="H77" i="1" s="1"/>
  <c r="K63" i="1"/>
  <c r="L63" i="1" s="1"/>
  <c r="G63" i="1"/>
  <c r="K61" i="1"/>
  <c r="L61" i="1" s="1"/>
  <c r="G61" i="1"/>
  <c r="H61" i="1" s="1"/>
  <c r="K56" i="1"/>
  <c r="L56" i="1" s="1"/>
  <c r="G56" i="1"/>
  <c r="K64" i="1"/>
  <c r="L64" i="1" s="1"/>
  <c r="G64" i="1"/>
  <c r="H64" i="1" s="1"/>
  <c r="K49" i="1"/>
  <c r="L49" i="1" s="1"/>
  <c r="G49" i="1"/>
  <c r="H49" i="1" s="1"/>
  <c r="K25" i="1"/>
  <c r="G25" i="1"/>
  <c r="H25" i="1" s="1"/>
  <c r="G76" i="1"/>
  <c r="K65" i="1"/>
  <c r="G65" i="1"/>
  <c r="H65" i="1" s="1"/>
  <c r="K59" i="1"/>
  <c r="L59" i="1" s="1"/>
  <c r="G59" i="1"/>
  <c r="G74" i="1"/>
  <c r="H74" i="1" s="1"/>
  <c r="K60" i="1"/>
  <c r="L60" i="1" s="1"/>
  <c r="G60" i="1"/>
  <c r="K51" i="1"/>
  <c r="L51" i="1" s="1"/>
  <c r="G51" i="1"/>
  <c r="K53" i="1"/>
  <c r="G53" i="1"/>
  <c r="H53" i="1" s="1"/>
  <c r="K44" i="1"/>
  <c r="L44" i="1" s="1"/>
  <c r="G44" i="1"/>
  <c r="K57" i="1"/>
  <c r="G57" i="1"/>
  <c r="H57" i="1" s="1"/>
  <c r="K34" i="1"/>
  <c r="L34" i="1" s="1"/>
  <c r="G34" i="1"/>
  <c r="H34" i="1" s="1"/>
  <c r="K58" i="1"/>
  <c r="L58" i="1" s="1"/>
  <c r="G58" i="1"/>
  <c r="K55" i="1"/>
  <c r="L55" i="1" s="1"/>
  <c r="G55" i="1"/>
  <c r="H55" i="1" s="1"/>
  <c r="K45" i="1"/>
  <c r="G45" i="1"/>
  <c r="H45" i="1" s="1"/>
  <c r="K54" i="1"/>
  <c r="L54" i="1" s="1"/>
  <c r="G54" i="1"/>
  <c r="K30" i="1"/>
  <c r="G30" i="1"/>
  <c r="H30" i="1" s="1"/>
  <c r="K38" i="1"/>
  <c r="L38" i="1" s="1"/>
  <c r="G38" i="1"/>
  <c r="H38" i="1" s="1"/>
  <c r="K52" i="1"/>
  <c r="L52" i="1" s="1"/>
  <c r="G52" i="1"/>
  <c r="K67" i="1"/>
  <c r="L67" i="1" s="1"/>
  <c r="K43" i="1"/>
  <c r="L43" i="1" s="1"/>
  <c r="G43" i="1"/>
  <c r="H43" i="1" s="1"/>
  <c r="K35" i="1"/>
  <c r="G35" i="1"/>
  <c r="H35" i="1" s="1"/>
  <c r="K50" i="1"/>
  <c r="L50" i="1" s="1"/>
  <c r="G50" i="1"/>
  <c r="K39" i="1"/>
  <c r="G39" i="1"/>
  <c r="H39" i="1" s="1"/>
  <c r="K62" i="1"/>
  <c r="L62" i="1" s="1"/>
  <c r="G62" i="1"/>
  <c r="K40" i="1"/>
  <c r="L40" i="1" s="1"/>
  <c r="G40" i="1"/>
  <c r="K41" i="1"/>
  <c r="L41" i="1" s="1"/>
  <c r="G41" i="1"/>
  <c r="K42" i="1"/>
  <c r="L42" i="1" s="1"/>
  <c r="G42" i="1"/>
  <c r="H42" i="1" s="1"/>
  <c r="K23" i="1"/>
  <c r="G23" i="1"/>
  <c r="H23" i="1" s="1"/>
  <c r="K29" i="1"/>
  <c r="L29" i="1" s="1"/>
  <c r="G29" i="1"/>
  <c r="K31" i="1"/>
  <c r="G31" i="1"/>
  <c r="H31" i="1" s="1"/>
  <c r="K28" i="1"/>
  <c r="L28" i="1" s="1"/>
  <c r="G28" i="1"/>
  <c r="K15" i="1"/>
  <c r="L15" i="1" s="1"/>
  <c r="G15" i="1"/>
  <c r="H15" i="1" s="1"/>
  <c r="K32" i="1"/>
  <c r="L32" i="1" s="1"/>
  <c r="G32" i="1"/>
  <c r="K48" i="1"/>
  <c r="L48" i="1" s="1"/>
  <c r="G48" i="1"/>
  <c r="H48" i="1" s="1"/>
  <c r="K36" i="1"/>
  <c r="L36" i="1" s="1"/>
  <c r="G36" i="1"/>
  <c r="K46" i="1"/>
  <c r="G46" i="1"/>
  <c r="H46" i="1" s="1"/>
  <c r="K21" i="1"/>
  <c r="L21" i="1" s="1"/>
  <c r="G21" i="1"/>
  <c r="K27" i="1"/>
  <c r="H27" i="1"/>
  <c r="K14" i="1"/>
  <c r="L14" i="1" s="1"/>
  <c r="G14" i="1"/>
  <c r="G68" i="1"/>
  <c r="G71" i="1"/>
  <c r="K17" i="1"/>
  <c r="L17" i="1" s="1"/>
  <c r="G17" i="1"/>
  <c r="H17" i="1" s="1"/>
  <c r="K47" i="1"/>
  <c r="L47" i="1" s="1"/>
  <c r="G47" i="1"/>
  <c r="K22" i="1"/>
  <c r="G22" i="1"/>
  <c r="H22" i="1" s="1"/>
  <c r="K26" i="1"/>
  <c r="L26" i="1" s="1"/>
  <c r="G26" i="1"/>
  <c r="K18" i="1"/>
  <c r="G18" i="1"/>
  <c r="H18" i="1" s="1"/>
  <c r="K13" i="1"/>
  <c r="L13" i="1" s="1"/>
  <c r="G13" i="1"/>
  <c r="K66" i="1"/>
  <c r="L66" i="1" s="1"/>
  <c r="G72" i="1"/>
  <c r="K33" i="1"/>
  <c r="L33" i="1" s="1"/>
  <c r="G33" i="1"/>
  <c r="K24" i="1"/>
  <c r="L24" i="1" s="1"/>
  <c r="G24" i="1"/>
  <c r="H24" i="1" s="1"/>
  <c r="G75" i="1"/>
  <c r="H75" i="1" s="1"/>
  <c r="K20" i="1"/>
  <c r="L20" i="1" s="1"/>
  <c r="G20" i="1"/>
  <c r="K19" i="1"/>
  <c r="G19" i="1"/>
  <c r="H19" i="1" s="1"/>
  <c r="K37" i="1"/>
  <c r="L37" i="1" s="1"/>
  <c r="G37" i="1"/>
  <c r="G73" i="1"/>
  <c r="H73" i="1" s="1"/>
  <c r="R193" i="58663"/>
  <c r="K193" i="58663"/>
  <c r="L193" i="58663" s="1"/>
  <c r="H193" i="58663"/>
  <c r="G193" i="58663"/>
  <c r="M193" i="58663" s="1"/>
  <c r="N193" i="58663" s="1"/>
  <c r="R192" i="58663"/>
  <c r="K192" i="58663"/>
  <c r="L192" i="58663" s="1"/>
  <c r="H192" i="58663"/>
  <c r="G192" i="58663"/>
  <c r="M192" i="58663" s="1"/>
  <c r="N192" i="58663" s="1"/>
  <c r="R191" i="58663"/>
  <c r="K191" i="58663"/>
  <c r="L191" i="58663" s="1"/>
  <c r="G191" i="58663"/>
  <c r="H191" i="58663" s="1"/>
  <c r="R190" i="58663"/>
  <c r="L190" i="58663"/>
  <c r="K190" i="58663"/>
  <c r="G190" i="58663"/>
  <c r="M190" i="58663" s="1"/>
  <c r="N190" i="58663" s="1"/>
  <c r="R189" i="58663"/>
  <c r="K189" i="58663"/>
  <c r="L189" i="58663" s="1"/>
  <c r="G189" i="58663"/>
  <c r="R188" i="58663"/>
  <c r="K188" i="58663"/>
  <c r="L188" i="58663" s="1"/>
  <c r="H188" i="58663"/>
  <c r="G188" i="58663"/>
  <c r="R187" i="58663"/>
  <c r="K187" i="58663"/>
  <c r="L187" i="58663" s="1"/>
  <c r="G187" i="58663"/>
  <c r="H187" i="58663" s="1"/>
  <c r="R186" i="58663"/>
  <c r="L186" i="58663"/>
  <c r="K186" i="58663"/>
  <c r="G186" i="58663"/>
  <c r="M186" i="58663" s="1"/>
  <c r="N186" i="58663" s="1"/>
  <c r="R185" i="58663"/>
  <c r="K185" i="58663"/>
  <c r="L185" i="58663" s="1"/>
  <c r="G185" i="58663"/>
  <c r="R184" i="58663"/>
  <c r="K184" i="58663"/>
  <c r="L184" i="58663" s="1"/>
  <c r="H184" i="58663"/>
  <c r="G184" i="58663"/>
  <c r="M184" i="58663" s="1"/>
  <c r="N184" i="58663" s="1"/>
  <c r="R183" i="58663"/>
  <c r="K183" i="58663"/>
  <c r="L183" i="58663" s="1"/>
  <c r="G183" i="58663"/>
  <c r="H183" i="58663" s="1"/>
  <c r="R14" i="58663"/>
  <c r="A9" i="58663"/>
  <c r="A5" i="58663"/>
  <c r="A4" i="58663"/>
  <c r="M18" i="58656" l="1"/>
  <c r="N50" i="1"/>
  <c r="N41" i="1"/>
  <c r="M28" i="58656"/>
  <c r="M22" i="58656"/>
  <c r="M27" i="58656"/>
  <c r="M14" i="58656"/>
  <c r="M29" i="58656"/>
  <c r="N19" i="110"/>
  <c r="N54" i="1"/>
  <c r="M21" i="58656"/>
  <c r="M25" i="58656"/>
  <c r="M15" i="58656"/>
  <c r="M23" i="58656"/>
  <c r="M13" i="58656"/>
  <c r="N52" i="1"/>
  <c r="N44" i="1"/>
  <c r="N56" i="1"/>
  <c r="M49" i="1"/>
  <c r="M19" i="64"/>
  <c r="N29" i="1"/>
  <c r="M43" i="1"/>
  <c r="N25" i="1"/>
  <c r="N45" i="1"/>
  <c r="M17" i="58656"/>
  <c r="M26" i="58656"/>
  <c r="N22" i="1"/>
  <c r="N46" i="1"/>
  <c r="N37" i="1"/>
  <c r="N21" i="1"/>
  <c r="N58" i="1"/>
  <c r="M61" i="1"/>
  <c r="M15" i="110"/>
  <c r="N12" i="110"/>
  <c r="H19" i="110"/>
  <c r="N15" i="110"/>
  <c r="M17" i="110"/>
  <c r="M14" i="110"/>
  <c r="M18" i="110"/>
  <c r="M20" i="110"/>
  <c r="M21" i="110"/>
  <c r="M24" i="58656"/>
  <c r="M19" i="58656"/>
  <c r="M30" i="58656"/>
  <c r="M16" i="58656"/>
  <c r="M29" i="64"/>
  <c r="M18" i="64"/>
  <c r="M16" i="64"/>
  <c r="M24" i="64"/>
  <c r="M31" i="64"/>
  <c r="M20" i="64"/>
  <c r="M27" i="64"/>
  <c r="M26" i="64"/>
  <c r="M14" i="64"/>
  <c r="N51" i="1"/>
  <c r="N20" i="1"/>
  <c r="M15" i="1"/>
  <c r="N35" i="1"/>
  <c r="M38" i="1"/>
  <c r="M34" i="1"/>
  <c r="N33" i="1"/>
  <c r="N47" i="1"/>
  <c r="N36" i="1"/>
  <c r="N32" i="1"/>
  <c r="N23" i="1"/>
  <c r="H41" i="1"/>
  <c r="M41" i="1" s="1"/>
  <c r="M24" i="1"/>
  <c r="N24" i="1"/>
  <c r="H33" i="1"/>
  <c r="M33" i="1" s="1"/>
  <c r="N26" i="1"/>
  <c r="H47" i="1"/>
  <c r="M47" i="1" s="1"/>
  <c r="N17" i="1"/>
  <c r="H68" i="1"/>
  <c r="H36" i="1"/>
  <c r="M36" i="1" s="1"/>
  <c r="N48" i="1"/>
  <c r="N15" i="1"/>
  <c r="M42" i="1"/>
  <c r="N42" i="1"/>
  <c r="N40" i="1"/>
  <c r="N43" i="1"/>
  <c r="N38" i="1"/>
  <c r="N55" i="1"/>
  <c r="N34" i="1"/>
  <c r="N53" i="1"/>
  <c r="H51" i="1"/>
  <c r="M51" i="1" s="1"/>
  <c r="N60" i="1"/>
  <c r="N49" i="1"/>
  <c r="N64" i="1"/>
  <c r="N61" i="1"/>
  <c r="M13" i="101"/>
  <c r="H65" i="58663"/>
  <c r="M65" i="58663"/>
  <c r="N65" i="58663" s="1"/>
  <c r="M178" i="58663"/>
  <c r="N178" i="58663" s="1"/>
  <c r="M177" i="58663"/>
  <c r="N177" i="58663" s="1"/>
  <c r="H57" i="58663"/>
  <c r="M57" i="58663"/>
  <c r="N57" i="58663" s="1"/>
  <c r="M32" i="58663"/>
  <c r="N32" i="58663" s="1"/>
  <c r="M24" i="58663"/>
  <c r="N24" i="58663" s="1"/>
  <c r="M16" i="58663"/>
  <c r="N16" i="58663" s="1"/>
  <c r="H49" i="58663"/>
  <c r="M49" i="58663"/>
  <c r="N49" i="58663" s="1"/>
  <c r="H41" i="58663"/>
  <c r="M41" i="58663"/>
  <c r="N41" i="58663" s="1"/>
  <c r="M70" i="58663"/>
  <c r="N70" i="58663" s="1"/>
  <c r="M67" i="58663"/>
  <c r="N67" i="58663" s="1"/>
  <c r="M64" i="58663"/>
  <c r="N64" i="58663" s="1"/>
  <c r="M62" i="58663"/>
  <c r="N62" i="58663" s="1"/>
  <c r="M59" i="58663"/>
  <c r="N59" i="58663" s="1"/>
  <c r="M56" i="58663"/>
  <c r="N56" i="58663" s="1"/>
  <c r="M54" i="58663"/>
  <c r="N54" i="58663" s="1"/>
  <c r="M51" i="58663"/>
  <c r="N51" i="58663" s="1"/>
  <c r="M48" i="58663"/>
  <c r="N48" i="58663" s="1"/>
  <c r="M46" i="58663"/>
  <c r="N46" i="58663" s="1"/>
  <c r="M43" i="58663"/>
  <c r="N43" i="58663" s="1"/>
  <c r="M40" i="58663"/>
  <c r="N40" i="58663" s="1"/>
  <c r="M38" i="58663"/>
  <c r="N38" i="58663" s="1"/>
  <c r="M34" i="58663"/>
  <c r="N34" i="58663" s="1"/>
  <c r="M26" i="58663"/>
  <c r="N26" i="58663" s="1"/>
  <c r="M18" i="58663"/>
  <c r="N18" i="58663" s="1"/>
  <c r="M71" i="58663"/>
  <c r="N71" i="58663" s="1"/>
  <c r="M63" i="58663"/>
  <c r="N63" i="58663" s="1"/>
  <c r="M55" i="58663"/>
  <c r="N55" i="58663" s="1"/>
  <c r="M47" i="58663"/>
  <c r="N47" i="58663" s="1"/>
  <c r="M39" i="58663"/>
  <c r="N39" i="58663" s="1"/>
  <c r="H13" i="58663"/>
  <c r="M15" i="101"/>
  <c r="M19" i="110"/>
  <c r="M12" i="110"/>
  <c r="N21" i="110"/>
  <c r="N20" i="110"/>
  <c r="N18" i="110"/>
  <c r="N14" i="110"/>
  <c r="N17" i="110"/>
  <c r="M13" i="111"/>
  <c r="M17" i="111"/>
  <c r="M21" i="111"/>
  <c r="M25" i="111"/>
  <c r="M29" i="111"/>
  <c r="M33" i="111"/>
  <c r="M37" i="111"/>
  <c r="M41" i="111"/>
  <c r="M45" i="111"/>
  <c r="M30" i="64"/>
  <c r="M13" i="64"/>
  <c r="M21" i="64"/>
  <c r="M23" i="64"/>
  <c r="M22" i="64"/>
  <c r="M15" i="64"/>
  <c r="M17" i="64"/>
  <c r="M28" i="64"/>
  <c r="M25" i="64"/>
  <c r="N13" i="1"/>
  <c r="H13" i="1"/>
  <c r="M13" i="1" s="1"/>
  <c r="H26" i="1"/>
  <c r="M26" i="1" s="1"/>
  <c r="L22" i="1"/>
  <c r="M22" i="1" s="1"/>
  <c r="N28" i="1"/>
  <c r="H28" i="1"/>
  <c r="M28" i="1" s="1"/>
  <c r="H29" i="1"/>
  <c r="M29" i="1" s="1"/>
  <c r="L23" i="1"/>
  <c r="M23" i="1" s="1"/>
  <c r="N39" i="1"/>
  <c r="L39" i="1"/>
  <c r="M39" i="1" s="1"/>
  <c r="H54" i="1"/>
  <c r="M54" i="1" s="1"/>
  <c r="L45" i="1"/>
  <c r="M45" i="1" s="1"/>
  <c r="N57" i="1"/>
  <c r="L57" i="1"/>
  <c r="M57" i="1" s="1"/>
  <c r="N19" i="1"/>
  <c r="L19" i="1"/>
  <c r="M19" i="1" s="1"/>
  <c r="N27" i="1"/>
  <c r="L27" i="1"/>
  <c r="M27" i="1" s="1"/>
  <c r="N59" i="1"/>
  <c r="H59" i="1"/>
  <c r="M59" i="1" s="1"/>
  <c r="H76" i="1"/>
  <c r="L25" i="1"/>
  <c r="M25" i="1" s="1"/>
  <c r="H37" i="1"/>
  <c r="M37" i="1" s="1"/>
  <c r="H20" i="1"/>
  <c r="M20" i="1" s="1"/>
  <c r="N18" i="1"/>
  <c r="L18" i="1"/>
  <c r="M18" i="1" s="1"/>
  <c r="N14" i="1"/>
  <c r="H14" i="1"/>
  <c r="M14" i="1" s="1"/>
  <c r="H21" i="1"/>
  <c r="M21" i="1" s="1"/>
  <c r="L46" i="1"/>
  <c r="M46" i="1" s="1"/>
  <c r="N31" i="1"/>
  <c r="L31" i="1"/>
  <c r="M31" i="1" s="1"/>
  <c r="N62" i="1"/>
  <c r="H62" i="1"/>
  <c r="M62" i="1" s="1"/>
  <c r="H50" i="1"/>
  <c r="M50" i="1" s="1"/>
  <c r="L35" i="1"/>
  <c r="M35" i="1" s="1"/>
  <c r="N30" i="1"/>
  <c r="L30" i="1"/>
  <c r="M30" i="1" s="1"/>
  <c r="H44" i="1"/>
  <c r="M44" i="1" s="1"/>
  <c r="L53" i="1"/>
  <c r="M53" i="1" s="1"/>
  <c r="N65" i="1"/>
  <c r="L65" i="1"/>
  <c r="M65" i="1" s="1"/>
  <c r="N63" i="1"/>
  <c r="H63" i="1"/>
  <c r="M63" i="1" s="1"/>
  <c r="M17" i="1"/>
  <c r="M48" i="1"/>
  <c r="M55" i="1"/>
  <c r="M64" i="1"/>
  <c r="H72" i="1"/>
  <c r="H71" i="1"/>
  <c r="H32" i="1"/>
  <c r="M32" i="1" s="1"/>
  <c r="H40" i="1"/>
  <c r="M40" i="1" s="1"/>
  <c r="H52" i="1"/>
  <c r="M52" i="1" s="1"/>
  <c r="H58" i="1"/>
  <c r="M58" i="1" s="1"/>
  <c r="H60" i="1"/>
  <c r="M60" i="1" s="1"/>
  <c r="H56" i="1"/>
  <c r="M56" i="1" s="1"/>
  <c r="M188" i="58663"/>
  <c r="N188" i="58663" s="1"/>
  <c r="M189" i="58663"/>
  <c r="N189" i="58663" s="1"/>
  <c r="M185" i="58663"/>
  <c r="N185" i="58663" s="1"/>
  <c r="M183" i="58663"/>
  <c r="N183" i="58663" s="1"/>
  <c r="M187" i="58663"/>
  <c r="N187" i="58663" s="1"/>
  <c r="M191" i="58663"/>
  <c r="N191" i="58663" s="1"/>
  <c r="H185" i="58663"/>
  <c r="H189" i="58663"/>
  <c r="H186" i="58663"/>
  <c r="H190" i="58663"/>
  <c r="N78" i="101" l="1"/>
  <c r="N54" i="101"/>
  <c r="N60" i="101"/>
  <c r="N35" i="101"/>
  <c r="N24" i="101"/>
  <c r="N23" i="101"/>
  <c r="N51" i="101"/>
  <c r="N72" i="101"/>
  <c r="N52" i="101"/>
  <c r="N55" i="101"/>
  <c r="N69" i="101"/>
  <c r="N26" i="101"/>
  <c r="N42" i="101"/>
  <c r="N33" i="101"/>
  <c r="N39" i="101"/>
  <c r="N44" i="101"/>
  <c r="N45" i="101"/>
  <c r="N71" i="101"/>
  <c r="N67" i="101"/>
  <c r="N62" i="101"/>
  <c r="N68" i="101"/>
  <c r="N50" i="101"/>
  <c r="N43" i="101"/>
  <c r="N17" i="101"/>
  <c r="N20" i="101"/>
  <c r="N34" i="101"/>
  <c r="N18" i="101"/>
  <c r="N64" i="101"/>
  <c r="N75" i="101"/>
  <c r="N73" i="101"/>
  <c r="N49" i="101"/>
  <c r="N61" i="101"/>
  <c r="N66" i="101"/>
  <c r="N70" i="101"/>
  <c r="N30" i="101"/>
  <c r="N41" i="101"/>
  <c r="N31" i="101"/>
  <c r="N32" i="101"/>
  <c r="N25" i="101"/>
  <c r="N28" i="101"/>
  <c r="N59" i="101"/>
  <c r="N90" i="101"/>
  <c r="N81" i="101"/>
  <c r="N89" i="101"/>
  <c r="N95" i="101"/>
  <c r="N14" i="101"/>
  <c r="N16" i="101"/>
  <c r="N15" i="101"/>
  <c r="N74" i="101"/>
  <c r="N65" i="101"/>
  <c r="N57" i="101"/>
  <c r="N37" i="101"/>
  <c r="N29" i="101"/>
  <c r="N21" i="101"/>
  <c r="N13" i="101"/>
  <c r="N77" i="101"/>
  <c r="N58" i="101"/>
  <c r="N38" i="101"/>
  <c r="N63" i="101"/>
  <c r="N53" i="101"/>
  <c r="N48" i="101"/>
  <c r="N27" i="101"/>
  <c r="N19" i="101"/>
  <c r="N47" i="101"/>
  <c r="N36" i="101"/>
  <c r="N80" i="101"/>
  <c r="N99" i="101"/>
  <c r="N88" i="101"/>
  <c r="N79" i="101"/>
  <c r="N102" i="101"/>
  <c r="N22" i="101"/>
  <c r="N40" i="101"/>
  <c r="N87" i="101"/>
  <c r="N46" i="101"/>
  <c r="N76" i="101"/>
  <c r="N56" i="101"/>
  <c r="N100" i="101"/>
  <c r="N86" i="101"/>
  <c r="N91" i="101"/>
  <c r="N93" i="101"/>
  <c r="N83" i="101"/>
  <c r="N85" i="101"/>
  <c r="N96" i="101"/>
  <c r="N101" i="101"/>
  <c r="N92" i="101"/>
  <c r="N84" i="101"/>
  <c r="N82" i="101"/>
  <c r="N94" i="101"/>
  <c r="N97" i="101"/>
  <c r="N98" i="101"/>
  <c r="J20" i="58659"/>
  <c r="K20" i="58659" s="1"/>
  <c r="J21" i="58659"/>
  <c r="K21" i="58659" s="1"/>
  <c r="J46" i="58659"/>
  <c r="L20" i="58659" l="1"/>
  <c r="L21" i="58659"/>
  <c r="A4" i="111"/>
  <c r="A4" i="58656"/>
  <c r="R100" i="101"/>
  <c r="R71" i="101"/>
  <c r="R101" i="101"/>
  <c r="R81" i="101"/>
  <c r="R73" i="101"/>
  <c r="R89" i="101"/>
  <c r="R63" i="101"/>
  <c r="R32" i="101"/>
  <c r="R90" i="101"/>
  <c r="R98" i="101"/>
  <c r="R85" i="101"/>
  <c r="R70" i="101"/>
  <c r="R87" i="101"/>
  <c r="R102" i="101"/>
  <c r="R39" i="101"/>
  <c r="R78" i="101"/>
  <c r="R83" i="101"/>
  <c r="R16" i="101"/>
  <c r="R84" i="101"/>
  <c r="R35" i="101"/>
  <c r="R80" i="101"/>
  <c r="R79" i="101"/>
  <c r="R31" i="101"/>
  <c r="R36" i="101"/>
  <c r="R68" i="101"/>
  <c r="R92" i="101"/>
  <c r="R77" i="101"/>
  <c r="R99" i="101"/>
  <c r="R66" i="101"/>
  <c r="R41" i="101"/>
  <c r="R74" i="101"/>
  <c r="R72" i="101"/>
  <c r="R57" i="101"/>
  <c r="R62" i="101"/>
  <c r="R14" i="101"/>
  <c r="R94" i="101"/>
  <c r="R96" i="101"/>
  <c r="R82" i="101"/>
  <c r="R95" i="101"/>
  <c r="R91" i="101"/>
  <c r="R19" i="101"/>
  <c r="R61" i="101"/>
  <c r="R25" i="101"/>
  <c r="R44" i="101"/>
  <c r="R56" i="101"/>
  <c r="R13" i="101"/>
  <c r="R38" i="101"/>
  <c r="R60" i="101"/>
  <c r="R93" i="101"/>
  <c r="R50" i="101"/>
  <c r="R52" i="101"/>
  <c r="R58" i="101"/>
  <c r="R42" i="101"/>
  <c r="R45" i="101"/>
  <c r="R64" i="101"/>
  <c r="R75" i="101"/>
  <c r="R97" i="101"/>
  <c r="R65" i="101"/>
  <c r="R26" i="101"/>
  <c r="R15" i="101"/>
  <c r="R76" i="101"/>
  <c r="R34" i="101"/>
  <c r="R46" i="101"/>
  <c r="R37" i="101"/>
  <c r="R28" i="101"/>
  <c r="R20" i="101"/>
  <c r="R88" i="101"/>
  <c r="R49" i="101"/>
  <c r="R23" i="101"/>
  <c r="R17" i="101"/>
  <c r="R47" i="101"/>
  <c r="R54" i="101"/>
  <c r="R18" i="101"/>
  <c r="R29" i="101"/>
  <c r="R22" i="101"/>
  <c r="R67" i="101"/>
  <c r="R51" i="101"/>
  <c r="R69" i="101"/>
  <c r="R33" i="101"/>
  <c r="R24" i="101"/>
  <c r="R27" i="101"/>
  <c r="R59" i="101"/>
  <c r="R40" i="101"/>
  <c r="R30" i="101"/>
  <c r="R53" i="101"/>
  <c r="R48" i="101"/>
  <c r="R21" i="101"/>
  <c r="R55" i="101"/>
  <c r="I16" i="58659" l="1"/>
  <c r="H16" i="58659"/>
  <c r="E16" i="58659"/>
  <c r="D16" i="58659"/>
  <c r="C16" i="58659"/>
  <c r="I15" i="58659"/>
  <c r="H15" i="58659"/>
  <c r="E15" i="58659"/>
  <c r="D15" i="58659"/>
  <c r="C15" i="58659"/>
  <c r="B16" i="58659"/>
  <c r="B15" i="58659"/>
  <c r="A13" i="58659"/>
  <c r="K16" i="58659"/>
  <c r="F16" i="58659"/>
  <c r="K15" i="58659"/>
  <c r="G15" i="58659"/>
  <c r="R108" i="101"/>
  <c r="R109" i="101"/>
  <c r="R110" i="101"/>
  <c r="R111" i="101"/>
  <c r="R112" i="101"/>
  <c r="R113" i="101"/>
  <c r="R114" i="101"/>
  <c r="R115" i="101"/>
  <c r="R86" i="101"/>
  <c r="R43" i="101"/>
  <c r="G16" i="58659" l="1"/>
  <c r="J16" i="58659"/>
  <c r="F15" i="58659"/>
  <c r="J15" i="58659"/>
  <c r="L15" i="58659"/>
  <c r="R107" i="101"/>
  <c r="R106" i="101"/>
  <c r="K13" i="110"/>
  <c r="L13" i="110" s="1"/>
  <c r="G13" i="110"/>
  <c r="K16" i="110"/>
  <c r="L16" i="110" s="1"/>
  <c r="G16" i="110"/>
  <c r="K16" i="1"/>
  <c r="L16" i="1" s="1"/>
  <c r="G16" i="1"/>
  <c r="N16" i="1" l="1"/>
  <c r="M114" i="101"/>
  <c r="N114" i="101" s="1"/>
  <c r="K10" i="58659"/>
  <c r="J10" i="58659"/>
  <c r="H13" i="110"/>
  <c r="M13" i="110" s="1"/>
  <c r="N13" i="110"/>
  <c r="H16" i="110"/>
  <c r="M16" i="110" s="1"/>
  <c r="N16" i="110"/>
  <c r="L16" i="58659"/>
  <c r="M110" i="101"/>
  <c r="N110" i="101" s="1"/>
  <c r="M108" i="101"/>
  <c r="N108" i="101" s="1"/>
  <c r="M112" i="101"/>
  <c r="N112" i="101" s="1"/>
  <c r="M107" i="101"/>
  <c r="N107" i="101" s="1"/>
  <c r="M111" i="101"/>
  <c r="N111" i="101" s="1"/>
  <c r="M115" i="101"/>
  <c r="N115" i="101" s="1"/>
  <c r="M109" i="101"/>
  <c r="N109" i="101" s="1"/>
  <c r="M113" i="101"/>
  <c r="N113" i="101" s="1"/>
  <c r="M106" i="101"/>
  <c r="N106" i="101" s="1"/>
  <c r="H16" i="1"/>
  <c r="M16" i="1" s="1"/>
  <c r="L10" i="58659" l="1"/>
  <c r="J58" i="58659"/>
  <c r="J54" i="58659"/>
  <c r="L58" i="58659" l="1"/>
  <c r="L46" i="58659"/>
  <c r="L50" i="58659"/>
  <c r="L54" i="58659"/>
  <c r="A9" i="101" l="1"/>
  <c r="A5" i="101"/>
  <c r="A4" i="101"/>
  <c r="I26" i="58659" l="1"/>
  <c r="H26" i="58659"/>
  <c r="E26" i="58659"/>
  <c r="D26" i="58659"/>
  <c r="C26" i="58659"/>
  <c r="B26" i="58659"/>
  <c r="K26" i="58659" l="1"/>
  <c r="J26" i="58659"/>
  <c r="G26" i="58659"/>
  <c r="F26" i="58659"/>
  <c r="L26" i="58659" l="1"/>
  <c r="A9" i="110" l="1"/>
  <c r="A5" i="110"/>
  <c r="A4" i="110"/>
  <c r="A9" i="111"/>
  <c r="A9" i="58656"/>
  <c r="A9" i="64"/>
  <c r="A4" i="64"/>
  <c r="J36" i="58659"/>
  <c r="A8" i="58659"/>
  <c r="I36" i="58659"/>
  <c r="H36" i="58659"/>
  <c r="E36" i="58659"/>
  <c r="D36" i="58659"/>
  <c r="C36" i="58659"/>
  <c r="B36" i="58659"/>
  <c r="I35" i="58659"/>
  <c r="H35" i="58659"/>
  <c r="E35" i="58659"/>
  <c r="D35" i="58659"/>
  <c r="C35" i="58659"/>
  <c r="B35" i="58659"/>
  <c r="I31" i="58659"/>
  <c r="H31" i="58659"/>
  <c r="E31" i="58659"/>
  <c r="D31" i="58659"/>
  <c r="C31" i="58659"/>
  <c r="B31" i="58659"/>
  <c r="I30" i="58659"/>
  <c r="H30" i="58659"/>
  <c r="E30" i="58659"/>
  <c r="D30" i="58659"/>
  <c r="C30" i="58659"/>
  <c r="B30" i="58659"/>
  <c r="I25" i="58659"/>
  <c r="H25" i="58659"/>
  <c r="E25" i="58659"/>
  <c r="D25" i="58659"/>
  <c r="C25" i="58659"/>
  <c r="B25" i="58659"/>
  <c r="A33" i="58659"/>
  <c r="A28" i="58659"/>
  <c r="A23" i="58659"/>
  <c r="A18" i="58659"/>
  <c r="A7" i="58659"/>
  <c r="A6" i="58659"/>
  <c r="A5" i="58659"/>
  <c r="A3" i="58659"/>
  <c r="A2" i="58659"/>
  <c r="A1" i="58659"/>
  <c r="J31" i="58659"/>
  <c r="F30" i="58659"/>
  <c r="F25" i="58659"/>
  <c r="F35" i="58659" l="1"/>
  <c r="J25" i="58659"/>
  <c r="J30" i="58659"/>
  <c r="F36" i="58659"/>
  <c r="F31" i="58659"/>
  <c r="K25" i="58659"/>
  <c r="K31" i="58659"/>
  <c r="J35" i="58659"/>
  <c r="K30" i="58659"/>
  <c r="K35" i="58659"/>
  <c r="G36" i="58659"/>
  <c r="G30" i="58659"/>
  <c r="G25" i="58659"/>
  <c r="L25" i="58659" l="1"/>
  <c r="K36" i="58659"/>
  <c r="G35" i="58659"/>
  <c r="L35" i="58659"/>
  <c r="G31" i="58659"/>
  <c r="L31" i="58659"/>
  <c r="L36" i="58659" l="1"/>
  <c r="L30" i="58659"/>
</calcChain>
</file>

<file path=xl/sharedStrings.xml><?xml version="1.0" encoding="utf-8"?>
<sst xmlns="http://schemas.openxmlformats.org/spreadsheetml/2006/main" count="1468" uniqueCount="229">
  <si>
    <t>JUGADOR</t>
  </si>
  <si>
    <t>H</t>
  </si>
  <si>
    <t>I</t>
  </si>
  <si>
    <t>V</t>
  </si>
  <si>
    <t>G</t>
  </si>
  <si>
    <t>N</t>
  </si>
  <si>
    <t>FEDERACION REGIONAL</t>
  </si>
  <si>
    <t>DE GOLF MAR Y SIERRAS</t>
  </si>
  <si>
    <t>CLUB</t>
  </si>
  <si>
    <t>CAMPEONATO REGIONAL</t>
  </si>
  <si>
    <t>Total</t>
  </si>
  <si>
    <t>--</t>
  </si>
  <si>
    <t>JUGADORA</t>
  </si>
  <si>
    <t>1°</t>
  </si>
  <si>
    <t>2°</t>
  </si>
  <si>
    <t>SUB CAMPEONA REGIONAL DAMAS</t>
  </si>
  <si>
    <t>CAMPEONA REGIONAL DAMAS</t>
  </si>
  <si>
    <t>36 HOYOS MEDAL PLAY</t>
  </si>
  <si>
    <t>SUB CAMPEON REGIONAL CABALLEROS</t>
  </si>
  <si>
    <t>CAMPEON REGIONAL CABALLEROS</t>
  </si>
  <si>
    <t>EDAD</t>
  </si>
  <si>
    <t>CATEGORIA SIN VENTAJA CABALLEROS</t>
  </si>
  <si>
    <t>CATEGORIA SIN VENTAJA DAMAS</t>
  </si>
  <si>
    <t>Dif. Del</t>
  </si>
  <si>
    <t>Par</t>
  </si>
  <si>
    <t>par  de  cancha  damas  y  caballeros  36  +  36  =  72</t>
  </si>
  <si>
    <t>INDEX</t>
  </si>
  <si>
    <t>CABALLEROS CATEGORIA HASTA 9.9</t>
  </si>
  <si>
    <t>CABALLEROS CATEGORIA 10-16.9</t>
  </si>
  <si>
    <t>CABALLEROS CATEGORIA 25 AL MAXIMO</t>
  </si>
  <si>
    <t>BERCHOT TOMAS</t>
  </si>
  <si>
    <t>BOZZO LETICIA</t>
  </si>
  <si>
    <t>OLIVERI ANGELINA</t>
  </si>
  <si>
    <t>Neto</t>
  </si>
  <si>
    <t>S/V</t>
  </si>
  <si>
    <t>1° S.V.</t>
  </si>
  <si>
    <t>2° S.V.</t>
  </si>
  <si>
    <t>1° NETO</t>
  </si>
  <si>
    <t>2° NETO</t>
  </si>
  <si>
    <t>CANCHA VIEJA Y CANCHA NUEVA</t>
  </si>
  <si>
    <t>MIRAMAR</t>
  </si>
  <si>
    <t>LINKS</t>
  </si>
  <si>
    <t>4 VUELTAS DE 9 HOYOS MEDAL PLAY</t>
  </si>
  <si>
    <t>25 Y 26 DE ABRIL DE 2023</t>
  </si>
  <si>
    <t>BARBERO PABLO DANIEL</t>
  </si>
  <si>
    <t>SPGC</t>
  </si>
  <si>
    <t>RODRIGUEZ CONSOLI JOAQUIN</t>
  </si>
  <si>
    <t>MDPGC</t>
  </si>
  <si>
    <t>MAISONNAVE JUAN PABLO</t>
  </si>
  <si>
    <t>RAMACCIOTTI GONZALO</t>
  </si>
  <si>
    <t>TASSARA JULIO MATIAS</t>
  </si>
  <si>
    <t>CMDP</t>
  </si>
  <si>
    <t>PAILHE PEDRO</t>
  </si>
  <si>
    <t>NGC</t>
  </si>
  <si>
    <t>CARACOTCHE FACUNDO</t>
  </si>
  <si>
    <t>BILBAO FRANCISCO EUGENIO</t>
  </si>
  <si>
    <t>PIANTONI JOSE IGNACIO</t>
  </si>
  <si>
    <t>NASIF YAIR MANUEL</t>
  </si>
  <si>
    <t>ML</t>
  </si>
  <si>
    <t>ELICHIRIBEHETY RICARDO JU</t>
  </si>
  <si>
    <t>LETCHE DOUMIC MARCELO IGN</t>
  </si>
  <si>
    <t>LEOFANTI DANTE SALVADOR</t>
  </si>
  <si>
    <t>MALVICA FRANCO</t>
  </si>
  <si>
    <t>PATTI SEBASTIAN</t>
  </si>
  <si>
    <t>NASSR TOMAS FRANCISCO</t>
  </si>
  <si>
    <t>HEIZENREDER PABLO GUILLER</t>
  </si>
  <si>
    <t>VGGC</t>
  </si>
  <si>
    <t>ABAD FACUNDO</t>
  </si>
  <si>
    <t>ORTALE FELIPE</t>
  </si>
  <si>
    <t>PABON LUCAS</t>
  </si>
  <si>
    <t>LPSA</t>
  </si>
  <si>
    <t>PANICHELLI FEDERICO OSCAR</t>
  </si>
  <si>
    <t>PIERONI JUAN</t>
  </si>
  <si>
    <t>MARINO CARLOS JUAN</t>
  </si>
  <si>
    <t>GCHCC</t>
  </si>
  <si>
    <t>MELARA GASTON LUCAS</t>
  </si>
  <si>
    <t>PARODI ANTONIO</t>
  </si>
  <si>
    <t>MURGIER IGNACIO</t>
  </si>
  <si>
    <t>RODRIGUES CRISTIAN ADOLFO</t>
  </si>
  <si>
    <t>KASATKIN JAN SERGIO</t>
  </si>
  <si>
    <t>RODRIGUES SERGIO ADRIAN</t>
  </si>
  <si>
    <t>DAVILA ALTUBE SEGUNDO CAR</t>
  </si>
  <si>
    <t>RODRIGUEZ MAURICIO IVAN</t>
  </si>
  <si>
    <t>BAILLERES MATIAS ANDRES</t>
  </si>
  <si>
    <t>SUAREZ FEDERICO AGUSTIN</t>
  </si>
  <si>
    <t>BUENO LUIS ADOLFO</t>
  </si>
  <si>
    <t>SLAVIN JUAN PABLO</t>
  </si>
  <si>
    <t>MUÑOZ DAMIAN JORGE</t>
  </si>
  <si>
    <t>PATTI NICOLAS</t>
  </si>
  <si>
    <t>CARREÑO ALVARO</t>
  </si>
  <si>
    <t>BOLY ALFREDO</t>
  </si>
  <si>
    <t>BENITEZ MARCOS EXEQUIEL</t>
  </si>
  <si>
    <t>ZARATE GERARDO</t>
  </si>
  <si>
    <t>REYNAL O´CONNOR MARIANO</t>
  </si>
  <si>
    <t>ZANETTA LEANDRO</t>
  </si>
  <si>
    <t>OLIVERI FERNANDO FABIAN</t>
  </si>
  <si>
    <t>GAIDO JORGE ALEJANDRO</t>
  </si>
  <si>
    <t>STATI GASTON ALBERTO</t>
  </si>
  <si>
    <t>MINUE PEDRO</t>
  </si>
  <si>
    <t>TOBLER SANTIAGO</t>
  </si>
  <si>
    <t>EZPELETA LEANDRO</t>
  </si>
  <si>
    <t>PAILHE MANUEL</t>
  </si>
  <si>
    <t>CERONO WALTER ANIBAL</t>
  </si>
  <si>
    <t>CSCPGB</t>
  </si>
  <si>
    <t>GIORGIO SEBASTIAN</t>
  </si>
  <si>
    <t>PELLIZZARI GABRIEL ADRIAN</t>
  </si>
  <si>
    <t>SLAVIN HERNAN GUSTAVO</t>
  </si>
  <si>
    <t>SORIA SEBASTIAN</t>
  </si>
  <si>
    <t>GAYONE TOBIAS</t>
  </si>
  <si>
    <t>DIEZ CLAUDIO OMAR</t>
  </si>
  <si>
    <t>PEREZ WALTER</t>
  </si>
  <si>
    <t>LEOFANTI LISANDRO NAHUEL</t>
  </si>
  <si>
    <t>DIEZ PATRICIO NORBERTO</t>
  </si>
  <si>
    <t>FLORES MAXIMILIANO</t>
  </si>
  <si>
    <t>LANDI MATIAS</t>
  </si>
  <si>
    <t>GERBINO ARAUJO THIAGO VAL</t>
  </si>
  <si>
    <t>DI GRESIA GUILLERMO LUIS</t>
  </si>
  <si>
    <t>CARROZZINO JAVIER HORACIO</t>
  </si>
  <si>
    <t>ROTTA DANTE</t>
  </si>
  <si>
    <t>LANDI AGUSTIN</t>
  </si>
  <si>
    <t>OCAMPO ADRIAN</t>
  </si>
  <si>
    <t>ALVAREZ SEBASTIAN</t>
  </si>
  <si>
    <t>CAPONE PASCUAL</t>
  </si>
  <si>
    <t>CARREÑO SEQUEIRA RICARDO</t>
  </si>
  <si>
    <t>MEJIAS HUGO</t>
  </si>
  <si>
    <t>RAPANA IRIBARREN GUSTAVO</t>
  </si>
  <si>
    <t>SANTANA PEDRO</t>
  </si>
  <si>
    <t>TOBLER GONZALO</t>
  </si>
  <si>
    <t>BIONDELLI MATIAS</t>
  </si>
  <si>
    <t>TOLOSA JOSE ANIBAL</t>
  </si>
  <si>
    <t>CORBALAN MARCELO</t>
  </si>
  <si>
    <t>FILIBERTI RODOLFO JULIAN</t>
  </si>
  <si>
    <t>BROWN HERIBERTO</t>
  </si>
  <si>
    <t>NECC</t>
  </si>
  <si>
    <t>VALSECCHI MARTIN HORACIO</t>
  </si>
  <si>
    <t>ORTIZ RODOLFO GASTON</t>
  </si>
  <si>
    <t>CASADO ALEJANDRO</t>
  </si>
  <si>
    <t>GOMEZ DANIEL ROBERTO</t>
  </si>
  <si>
    <t>MUGUERZA RAUL</t>
  </si>
  <si>
    <t>VOGT OSCAR ENRIQUE (H)</t>
  </si>
  <si>
    <t>GERMINO ROBERTO OMAR</t>
  </si>
  <si>
    <t>MIRAVE PATRICIO</t>
  </si>
  <si>
    <t>FESTA JOSE MARCELO</t>
  </si>
  <si>
    <t>BORDENAVE LUIS MARIANO</t>
  </si>
  <si>
    <t>CATTALO MARTIN ALEJANDRO</t>
  </si>
  <si>
    <t>TOLOSA FABIO</t>
  </si>
  <si>
    <t>LOPEZ SEBASTIAN</t>
  </si>
  <si>
    <t>PEREZ NESTOR</t>
  </si>
  <si>
    <t>IGLESIAS JUAN CARLOS</t>
  </si>
  <si>
    <t>MARTINEZ JOSE ANTONIO</t>
  </si>
  <si>
    <t>PEYROUS ERIK PAUL</t>
  </si>
  <si>
    <t>RODRIGUEZ JUAN CARLOS</t>
  </si>
  <si>
    <t>CASTAÑEDA CARLOS ARMANDO</t>
  </si>
  <si>
    <t>BRUNESKY ANDRES</t>
  </si>
  <si>
    <t>BAIMLER MIGUEL ANGEL</t>
  </si>
  <si>
    <t>FLUGEL JUAN MATIAS</t>
  </si>
  <si>
    <t>CANINI ALFREDO</t>
  </si>
  <si>
    <t>CARRION ARNALDO DARIO</t>
  </si>
  <si>
    <t>CREMA ROBERTO GUSTAVO</t>
  </si>
  <si>
    <t>ITURBE LEONARDO</t>
  </si>
  <si>
    <t>BOLLINI MARIO RODOLFO</t>
  </si>
  <si>
    <t>VALLONE DANIEL ERNESTO</t>
  </si>
  <si>
    <t>LORENZANI CARLOS ALBERTO</t>
  </si>
  <si>
    <t>CABALLEROS CATEGORIA 17 AL MAXIMO</t>
  </si>
  <si>
    <t>ARDANAZ JAVIER ALBERTO</t>
  </si>
  <si>
    <t>BATISTA JOSE ALFREDO</t>
  </si>
  <si>
    <t>MARTINEZ GUILLERMO</t>
  </si>
  <si>
    <t>PRESA ALDO ENRIQUE</t>
  </si>
  <si>
    <t>BARBARIN ROBERTO ANDRES</t>
  </si>
  <si>
    <t>ARMAGNAGUE JUAN ALBERTO</t>
  </si>
  <si>
    <t>DAMAS CATEGORIA UNICA</t>
  </si>
  <si>
    <t>ERRECART GIMENA</t>
  </si>
  <si>
    <t>SERRES SCHEFFER JOSEFINA</t>
  </si>
  <si>
    <t>SALERES MARIA LOURDES</t>
  </si>
  <si>
    <t>DEPREZ UMMA</t>
  </si>
  <si>
    <t>GUTIERREZ SANDRA</t>
  </si>
  <si>
    <t>TAGLIAFERRI ADRIANA</t>
  </si>
  <si>
    <t>BOSSO MAIA SABRINA</t>
  </si>
  <si>
    <t>BIONDELLI ALLEGRA</t>
  </si>
  <si>
    <t>LOPEZ JUSTINA</t>
  </si>
  <si>
    <t>IALONARDI SILVIA MONICA</t>
  </si>
  <si>
    <t>MIRMAR</t>
  </si>
  <si>
    <t>FEDERACION REGIONAL DE GOLF MAR Y SIERRAS</t>
  </si>
  <si>
    <t>CAMPEONATO REGIONAL DE LA FEDERACION</t>
  </si>
  <si>
    <t>SABADO 25 Y DOMINGO 26 DE ABRIL DE 2023</t>
  </si>
  <si>
    <t>HOYO 1</t>
  </si>
  <si>
    <t xml:space="preserve">LEONARDO ITURBE </t>
  </si>
  <si>
    <t>RAPANA IRIBARREN G</t>
  </si>
  <si>
    <t>FESTA MARCELO</t>
  </si>
  <si>
    <t>MAISONNAVE JUAN P</t>
  </si>
  <si>
    <t>DI GRESIA GUILLERMO</t>
  </si>
  <si>
    <t>VALLONE DANIEL</t>
  </si>
  <si>
    <t>PEYROUS ERIK</t>
  </si>
  <si>
    <t>CARROZZINO JAVIER</t>
  </si>
  <si>
    <t>VALSECCHI MARTIN</t>
  </si>
  <si>
    <t>LETCHE DOUMIC MARCELO IGNACIO</t>
  </si>
  <si>
    <t>ARMAGNAUE JUAN</t>
  </si>
  <si>
    <t>PRESA ALDO</t>
  </si>
  <si>
    <t>BATISTA JORGE</t>
  </si>
  <si>
    <t>HEIZENREDER PABLO GUILLERMO</t>
  </si>
  <si>
    <t>DIEZ PATRICIO</t>
  </si>
  <si>
    <t>ELICHIRIBEHETY RICARDO</t>
  </si>
  <si>
    <t>CATTALO MARTIN</t>
  </si>
  <si>
    <t>BILBAO FRANCISCO</t>
  </si>
  <si>
    <t>BARBARIN ROBERTO</t>
  </si>
  <si>
    <t>GERBINO THIAGO</t>
  </si>
  <si>
    <t>DAVILA ALTUBE SEGUNDO CARLOS</t>
  </si>
  <si>
    <t>OLIVERI FABIAN</t>
  </si>
  <si>
    <t>PELLIZZARI GABRIEL</t>
  </si>
  <si>
    <t>MARTINEZ JOSE</t>
  </si>
  <si>
    <t>BOLLINI MARIO</t>
  </si>
  <si>
    <t>HORARIOS QUE SERAN UTILIZADOS EL DÍA DOMINGO PARA LAS 4 MEJORES DAMAS GROS Y LOS 8 CABALLEROS GROSS, ESOS JUGADORES TENDRÁN CAMBIOS EN SUS HORARIOS PARA EL DOMINGO</t>
  </si>
  <si>
    <t>CARREÑO RICARDO</t>
  </si>
  <si>
    <t>PELLATI FEDERICO</t>
  </si>
  <si>
    <t>ALVARADO DANIEL OSVALDO</t>
  </si>
  <si>
    <t>ALVARADO DANIEL</t>
  </si>
  <si>
    <t>BOLY ALFREDO (H)</t>
  </si>
  <si>
    <t>D</t>
  </si>
  <si>
    <t>E</t>
  </si>
  <si>
    <t>S</t>
  </si>
  <si>
    <t>R.6.6.B</t>
  </si>
  <si>
    <t>P</t>
  </si>
  <si>
    <t>T</t>
  </si>
  <si>
    <t>PELATTI FEDERICO NAHUEL</t>
  </si>
  <si>
    <t>C</t>
  </si>
  <si>
    <t>DOMINGO 26 DE ABRIL DE 2023</t>
  </si>
  <si>
    <t>CREMA ROBERTO</t>
  </si>
  <si>
    <t>RODRIGUEZ MAURICIO</t>
  </si>
  <si>
    <t>DESIERTO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</si>
</sst>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2C0A]General"/>
    <numFmt numFmtId="165" formatCode="dd/mm/yyyy;@"/>
    <numFmt numFmtId="166" formatCode="[$-C0A]General"/>
  </numFmts>
  <fonts count="43">
    <font>
      <sz val="10"/>
      <name val="Arial"/>
    </font>
    <font>
      <sz val="15"/>
      <name val="Arial"/>
      <family val="2"/>
    </font>
    <font>
      <sz val="20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b/>
      <sz val="15"/>
      <color indexed="10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b/>
      <u/>
      <sz val="16"/>
      <color indexed="10"/>
      <name val="Arial"/>
      <family val="2"/>
    </font>
    <font>
      <b/>
      <sz val="25"/>
      <color indexed="9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5"/>
      <color indexed="10"/>
      <name val="Arial"/>
      <family val="2"/>
    </font>
    <font>
      <sz val="8"/>
      <name val="Arial"/>
      <family val="2"/>
    </font>
    <font>
      <b/>
      <u/>
      <sz val="30"/>
      <color indexed="10"/>
      <name val="Arial"/>
      <family val="2"/>
    </font>
    <font>
      <sz val="12"/>
      <name val="Arial"/>
      <family val="2"/>
    </font>
    <font>
      <b/>
      <sz val="11"/>
      <color indexed="8"/>
      <name val="Calibri"/>
      <family val="2"/>
    </font>
    <font>
      <sz val="15"/>
      <color theme="0"/>
      <name val="Arial"/>
      <family val="2"/>
    </font>
    <font>
      <b/>
      <sz val="15"/>
      <color theme="9" tint="-0.249977111117893"/>
      <name val="Arial"/>
      <family val="2"/>
    </font>
    <font>
      <b/>
      <sz val="10"/>
      <name val="Arial"/>
      <family val="2"/>
    </font>
    <font>
      <sz val="10"/>
      <color theme="1"/>
      <name val="Arial1"/>
    </font>
    <font>
      <b/>
      <sz val="30"/>
      <color indexed="10"/>
      <name val="Arial"/>
      <family val="2"/>
    </font>
    <font>
      <b/>
      <sz val="16"/>
      <color indexed="10"/>
      <name val="Arial"/>
      <family val="2"/>
    </font>
    <font>
      <b/>
      <sz val="15"/>
      <color theme="0"/>
      <name val="Arial"/>
      <family val="2"/>
    </font>
    <font>
      <b/>
      <u/>
      <sz val="15"/>
      <color indexed="10"/>
      <name val="Arial"/>
      <family val="2"/>
    </font>
    <font>
      <b/>
      <sz val="12"/>
      <name val="Arial"/>
      <family val="2"/>
    </font>
    <font>
      <b/>
      <sz val="15"/>
      <color theme="1"/>
      <name val="Arial"/>
      <family val="2"/>
    </font>
    <font>
      <b/>
      <sz val="10"/>
      <color rgb="FF0000FF"/>
      <name val="Arial"/>
      <family val="2"/>
    </font>
    <font>
      <sz val="15"/>
      <color rgb="FF008000"/>
      <name val="Arial"/>
      <family val="2"/>
    </font>
    <font>
      <sz val="15"/>
      <color rgb="FF0000FF"/>
      <name val="Arial"/>
      <family val="2"/>
    </font>
    <font>
      <sz val="12"/>
      <color theme="1"/>
      <name val="Arial"/>
      <family val="2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u/>
      <sz val="20"/>
      <name val="Arial"/>
      <family val="2"/>
    </font>
    <font>
      <sz val="25"/>
      <name val="Arial"/>
      <family val="2"/>
    </font>
    <font>
      <b/>
      <sz val="20"/>
      <name val="Arial"/>
      <family val="2"/>
    </font>
    <font>
      <b/>
      <sz val="12"/>
      <color indexed="9"/>
      <name val="Arial"/>
      <family val="2"/>
    </font>
    <font>
      <b/>
      <sz val="12"/>
      <color indexed="10"/>
      <name val="Arial"/>
      <family val="2"/>
    </font>
    <font>
      <b/>
      <sz val="12"/>
      <color theme="3" tint="0.39997558519241921"/>
      <name val="Arial"/>
      <family val="2"/>
    </font>
    <font>
      <b/>
      <sz val="10"/>
      <color indexed="9"/>
      <name val="Arial"/>
      <family val="2"/>
    </font>
    <font>
      <b/>
      <sz val="10"/>
      <color rgb="FFFF0000"/>
      <name val="Arial"/>
      <family val="2"/>
    </font>
    <font>
      <b/>
      <sz val="15"/>
      <color rgb="FFFF0000"/>
      <name val="Arial"/>
      <family val="2"/>
    </font>
    <font>
      <sz val="10"/>
      <color indexed="17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0" fillId="0" borderId="0"/>
  </cellStyleXfs>
  <cellXfs count="19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/>
    <xf numFmtId="0" fontId="3" fillId="0" borderId="2" xfId="0" applyFont="1" applyBorder="1" applyAlignment="1">
      <alignment horizontal="center"/>
    </xf>
    <xf numFmtId="0" fontId="1" fillId="0" borderId="10" xfId="0" quotePrefix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3" fillId="0" borderId="13" xfId="0" applyFont="1" applyBorder="1" applyAlignment="1">
      <alignment horizontal="center"/>
    </xf>
    <xf numFmtId="0" fontId="1" fillId="0" borderId="16" xfId="0" quotePrefix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1" fillId="0" borderId="0" xfId="0" applyFont="1" applyFill="1"/>
    <xf numFmtId="0" fontId="3" fillId="0" borderId="19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7" fillId="0" borderId="2" xfId="0" quotePrefix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2" xfId="0" applyFont="1" applyFill="1" applyBorder="1" applyAlignment="1" applyProtection="1">
      <alignment horizontal="center"/>
    </xf>
    <xf numFmtId="0" fontId="18" fillId="0" borderId="2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6" fillId="0" borderId="0" xfId="0" applyFont="1"/>
    <xf numFmtId="0" fontId="3" fillId="0" borderId="0" xfId="0" applyFont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165" fontId="15" fillId="0" borderId="18" xfId="0" applyNumberFormat="1" applyFont="1" applyFill="1" applyBorder="1" applyAlignment="1">
      <alignment horizontal="center"/>
    </xf>
    <xf numFmtId="0" fontId="6" fillId="0" borderId="22" xfId="0" applyFont="1" applyFill="1" applyBorder="1"/>
    <xf numFmtId="165" fontId="15" fillId="0" borderId="26" xfId="0" applyNumberFormat="1" applyFont="1" applyFill="1" applyBorder="1" applyAlignment="1">
      <alignment horizontal="center"/>
    </xf>
    <xf numFmtId="0" fontId="5" fillId="0" borderId="10" xfId="0" applyFont="1" applyFill="1" applyBorder="1" applyAlignment="1" applyProtection="1">
      <alignment horizontal="center"/>
    </xf>
    <xf numFmtId="0" fontId="3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14" fontId="17" fillId="0" borderId="0" xfId="0" applyNumberFormat="1" applyFont="1" applyBorder="1"/>
    <xf numFmtId="0" fontId="3" fillId="0" borderId="1" xfId="0" quotePrefix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9" xfId="0" applyFont="1" applyFill="1" applyBorder="1" applyAlignment="1" applyProtection="1">
      <alignment horizontal="center"/>
    </xf>
    <xf numFmtId="0" fontId="3" fillId="0" borderId="0" xfId="0" applyFont="1" applyAlignment="1">
      <alignment horizontal="center"/>
    </xf>
    <xf numFmtId="0" fontId="3" fillId="7" borderId="27" xfId="0" applyFont="1" applyFill="1" applyBorder="1" applyAlignment="1">
      <alignment horizontal="center"/>
    </xf>
    <xf numFmtId="0" fontId="3" fillId="7" borderId="28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5" borderId="9" xfId="0" applyFont="1" applyFill="1" applyBorder="1" applyAlignment="1" applyProtection="1">
      <alignment horizontal="center"/>
    </xf>
    <xf numFmtId="0" fontId="24" fillId="0" borderId="0" xfId="0" applyFont="1" applyAlignment="1">
      <alignment horizontal="center"/>
    </xf>
    <xf numFmtId="0" fontId="7" fillId="0" borderId="31" xfId="0" quotePrefix="1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2" xfId="0" quotePrefix="1" applyFont="1" applyFill="1" applyBorder="1" applyAlignment="1" applyProtection="1">
      <alignment horizontal="center"/>
    </xf>
    <xf numFmtId="0" fontId="15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5" fillId="5" borderId="18" xfId="0" applyFont="1" applyFill="1" applyBorder="1" applyAlignment="1">
      <alignment horizontal="center"/>
    </xf>
    <xf numFmtId="166" fontId="26" fillId="0" borderId="0" xfId="1" applyNumberFormat="1" applyFont="1" applyAlignment="1">
      <alignment horizontal="center"/>
    </xf>
    <xf numFmtId="165" fontId="30" fillId="0" borderId="32" xfId="1" applyNumberFormat="1" applyFont="1" applyFill="1" applyBorder="1" applyAlignment="1">
      <alignment horizontal="center"/>
    </xf>
    <xf numFmtId="166" fontId="26" fillId="0" borderId="33" xfId="1" applyNumberFormat="1" applyFont="1" applyBorder="1" applyAlignment="1">
      <alignment horizontal="center"/>
    </xf>
    <xf numFmtId="166" fontId="27" fillId="0" borderId="34" xfId="1" applyNumberFormat="1" applyFont="1" applyBorder="1" applyAlignment="1">
      <alignment horizontal="center"/>
    </xf>
    <xf numFmtId="166" fontId="26" fillId="0" borderId="34" xfId="1" applyNumberFormat="1" applyFont="1" applyBorder="1" applyAlignment="1">
      <alignment horizontal="center"/>
    </xf>
    <xf numFmtId="166" fontId="26" fillId="0" borderId="35" xfId="1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66" fontId="29" fillId="0" borderId="2" xfId="1" applyNumberFormat="1" applyFont="1" applyFill="1" applyBorder="1" applyAlignment="1">
      <alignment horizontal="center"/>
    </xf>
    <xf numFmtId="166" fontId="28" fillId="0" borderId="2" xfId="1" applyNumberFormat="1" applyFont="1" applyFill="1" applyBorder="1" applyAlignment="1">
      <alignment horizontal="center"/>
    </xf>
    <xf numFmtId="166" fontId="5" fillId="5" borderId="9" xfId="0" applyNumberFormat="1" applyFont="1" applyFill="1" applyBorder="1" applyAlignment="1" applyProtection="1">
      <alignment horizontal="center"/>
    </xf>
    <xf numFmtId="166" fontId="6" fillId="0" borderId="2" xfId="0" applyNumberFormat="1" applyFont="1" applyFill="1" applyBorder="1" applyAlignment="1" applyProtection="1">
      <alignment horizontal="center"/>
    </xf>
    <xf numFmtId="166" fontId="28" fillId="0" borderId="2" xfId="1" quotePrefix="1" applyNumberFormat="1" applyFont="1" applyFill="1" applyBorder="1" applyAlignment="1">
      <alignment horizontal="center"/>
    </xf>
    <xf numFmtId="166" fontId="7" fillId="0" borderId="2" xfId="0" applyNumberFormat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32" fillId="0" borderId="18" xfId="0" applyFont="1" applyBorder="1"/>
    <xf numFmtId="0" fontId="34" fillId="0" borderId="0" xfId="0" applyFont="1"/>
    <xf numFmtId="0" fontId="15" fillId="0" borderId="0" xfId="0" applyFont="1"/>
    <xf numFmtId="0" fontId="32" fillId="0" borderId="0" xfId="0" applyFont="1"/>
    <xf numFmtId="20" fontId="19" fillId="0" borderId="37" xfId="0" applyNumberFormat="1" applyFont="1" applyBorder="1" applyAlignment="1">
      <alignment horizontal="center"/>
    </xf>
    <xf numFmtId="0" fontId="32" fillId="0" borderId="22" xfId="0" applyFont="1" applyBorder="1"/>
    <xf numFmtId="0" fontId="32" fillId="0" borderId="38" xfId="0" applyFont="1" applyBorder="1"/>
    <xf numFmtId="0" fontId="19" fillId="11" borderId="22" xfId="0" applyFont="1" applyFill="1" applyBorder="1"/>
    <xf numFmtId="0" fontId="19" fillId="11" borderId="18" xfId="0" applyFont="1" applyFill="1" applyBorder="1"/>
    <xf numFmtId="0" fontId="19" fillId="11" borderId="38" xfId="0" applyFont="1" applyFill="1" applyBorder="1"/>
    <xf numFmtId="20" fontId="19" fillId="0" borderId="39" xfId="0" applyNumberFormat="1" applyFont="1" applyBorder="1" applyAlignment="1">
      <alignment horizontal="center"/>
    </xf>
    <xf numFmtId="0" fontId="32" fillId="0" borderId="12" xfId="0" applyFont="1" applyBorder="1"/>
    <xf numFmtId="0" fontId="32" fillId="0" borderId="40" xfId="0" applyFont="1" applyBorder="1"/>
    <xf numFmtId="0" fontId="32" fillId="0" borderId="41" xfId="0" applyFont="1" applyBorder="1"/>
    <xf numFmtId="0" fontId="31" fillId="12" borderId="1" xfId="0" applyFont="1" applyFill="1" applyBorder="1" applyAlignment="1">
      <alignment horizontal="center"/>
    </xf>
    <xf numFmtId="20" fontId="19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0" fontId="40" fillId="5" borderId="22" xfId="0" applyFont="1" applyFill="1" applyBorder="1"/>
    <xf numFmtId="0" fontId="40" fillId="5" borderId="18" xfId="0" applyFont="1" applyFill="1" applyBorder="1"/>
    <xf numFmtId="0" fontId="40" fillId="5" borderId="38" xfId="0" applyFont="1" applyFill="1" applyBorder="1"/>
    <xf numFmtId="0" fontId="40" fillId="5" borderId="40" xfId="0" applyFont="1" applyFill="1" applyBorder="1"/>
    <xf numFmtId="0" fontId="41" fillId="5" borderId="22" xfId="0" applyFont="1" applyFill="1" applyBorder="1"/>
    <xf numFmtId="0" fontId="12" fillId="0" borderId="2" xfId="0" quotePrefix="1" applyFont="1" applyFill="1" applyBorder="1" applyAlignment="1">
      <alignment horizontal="center"/>
    </xf>
    <xf numFmtId="0" fontId="6" fillId="0" borderId="2" xfId="0" quotePrefix="1" applyFont="1" applyFill="1" applyBorder="1" applyAlignment="1">
      <alignment horizontal="center"/>
    </xf>
    <xf numFmtId="0" fontId="5" fillId="0" borderId="10" xfId="0" quotePrefix="1" applyFont="1" applyFill="1" applyBorder="1" applyAlignment="1" applyProtection="1">
      <alignment horizontal="center"/>
    </xf>
    <xf numFmtId="0" fontId="5" fillId="0" borderId="9" xfId="0" quotePrefix="1" applyFont="1" applyFill="1" applyBorder="1" applyAlignment="1" applyProtection="1">
      <alignment horizontal="center"/>
    </xf>
    <xf numFmtId="0" fontId="18" fillId="0" borderId="21" xfId="0" quotePrefix="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20" fontId="19" fillId="5" borderId="37" xfId="0" applyNumberFormat="1" applyFont="1" applyFill="1" applyBorder="1" applyAlignment="1">
      <alignment horizontal="center"/>
    </xf>
    <xf numFmtId="0" fontId="32" fillId="0" borderId="43" xfId="0" applyFont="1" applyBorder="1"/>
    <xf numFmtId="0" fontId="32" fillId="0" borderId="44" xfId="0" applyFont="1" applyBorder="1"/>
    <xf numFmtId="0" fontId="32" fillId="0" borderId="45" xfId="0" applyFont="1" applyBorder="1"/>
    <xf numFmtId="0" fontId="19" fillId="13" borderId="43" xfId="0" applyFont="1" applyFill="1" applyBorder="1"/>
    <xf numFmtId="0" fontId="19" fillId="13" borderId="44" xfId="0" applyFont="1" applyFill="1" applyBorder="1"/>
    <xf numFmtId="0" fontId="19" fillId="13" borderId="45" xfId="0" applyFont="1" applyFill="1" applyBorder="1"/>
    <xf numFmtId="0" fontId="19" fillId="13" borderId="22" xfId="0" applyFont="1" applyFill="1" applyBorder="1"/>
    <xf numFmtId="0" fontId="19" fillId="13" borderId="18" xfId="0" applyFont="1" applyFill="1" applyBorder="1"/>
    <xf numFmtId="0" fontId="19" fillId="13" borderId="38" xfId="0" applyFont="1" applyFill="1" applyBorder="1"/>
    <xf numFmtId="0" fontId="19" fillId="13" borderId="12" xfId="0" applyFont="1" applyFill="1" applyBorder="1"/>
    <xf numFmtId="0" fontId="19" fillId="13" borderId="40" xfId="0" applyFont="1" applyFill="1" applyBorder="1"/>
    <xf numFmtId="0" fontId="19" fillId="13" borderId="41" xfId="0" applyFont="1" applyFill="1" applyBorder="1"/>
    <xf numFmtId="0" fontId="32" fillId="0" borderId="8" xfId="0" applyFont="1" applyBorder="1"/>
    <xf numFmtId="0" fontId="32" fillId="0" borderId="2" xfId="0" applyFont="1" applyBorder="1"/>
    <xf numFmtId="0" fontId="0" fillId="0" borderId="41" xfId="0" applyBorder="1"/>
    <xf numFmtId="20" fontId="19" fillId="5" borderId="39" xfId="0" applyNumberFormat="1" applyFont="1" applyFill="1" applyBorder="1" applyAlignment="1">
      <alignment horizontal="center"/>
    </xf>
    <xf numFmtId="0" fontId="6" fillId="14" borderId="22" xfId="0" applyFont="1" applyFill="1" applyBorder="1"/>
    <xf numFmtId="0" fontId="7" fillId="14" borderId="2" xfId="0" applyFont="1" applyFill="1" applyBorder="1" applyAlignment="1">
      <alignment horizontal="center"/>
    </xf>
    <xf numFmtId="0" fontId="18" fillId="14" borderId="21" xfId="0" applyFont="1" applyFill="1" applyBorder="1" applyAlignment="1">
      <alignment horizontal="center"/>
    </xf>
    <xf numFmtId="20" fontId="19" fillId="5" borderId="46" xfId="0" applyNumberFormat="1" applyFont="1" applyFill="1" applyBorder="1" applyAlignment="1">
      <alignment horizontal="center"/>
    </xf>
    <xf numFmtId="0" fontId="40" fillId="5" borderId="10" xfId="0" applyFont="1" applyFill="1" applyBorder="1"/>
    <xf numFmtId="0" fontId="18" fillId="5" borderId="21" xfId="0" applyFont="1" applyFill="1" applyBorder="1" applyAlignment="1">
      <alignment horizontal="center"/>
    </xf>
    <xf numFmtId="0" fontId="5" fillId="5" borderId="10" xfId="0" applyFont="1" applyFill="1" applyBorder="1" applyAlignment="1" applyProtection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1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16" fillId="11" borderId="42" xfId="0" applyFont="1" applyFill="1" applyBorder="1" applyAlignment="1">
      <alignment horizontal="center" wrapText="1"/>
    </xf>
    <xf numFmtId="0" fontId="16" fillId="11" borderId="24" xfId="0" applyFont="1" applyFill="1" applyBorder="1" applyAlignment="1">
      <alignment horizontal="center" wrapText="1"/>
    </xf>
    <xf numFmtId="0" fontId="16" fillId="11" borderId="36" xfId="0" applyFont="1" applyFill="1" applyBorder="1" applyAlignment="1">
      <alignment horizontal="center" wrapText="1"/>
    </xf>
    <xf numFmtId="0" fontId="16" fillId="11" borderId="39" xfId="0" applyFont="1" applyFill="1" applyBorder="1" applyAlignment="1">
      <alignment horizontal="center" wrapText="1"/>
    </xf>
    <xf numFmtId="0" fontId="16" fillId="11" borderId="25" xfId="0" applyFont="1" applyFill="1" applyBorder="1" applyAlignment="1">
      <alignment horizontal="center" wrapText="1"/>
    </xf>
    <xf numFmtId="0" fontId="16" fillId="11" borderId="17" xfId="0" applyFont="1" applyFill="1" applyBorder="1" applyAlignment="1">
      <alignment horizontal="center" wrapText="1"/>
    </xf>
    <xf numFmtId="0" fontId="33" fillId="0" borderId="0" xfId="0" applyFont="1" applyAlignment="1">
      <alignment horizontal="center"/>
    </xf>
    <xf numFmtId="0" fontId="35" fillId="0" borderId="25" xfId="0" applyFont="1" applyBorder="1" applyAlignment="1">
      <alignment horizontal="center"/>
    </xf>
    <xf numFmtId="0" fontId="36" fillId="8" borderId="20" xfId="0" applyFont="1" applyFill="1" applyBorder="1" applyAlignment="1">
      <alignment horizontal="center"/>
    </xf>
    <xf numFmtId="0" fontId="36" fillId="8" borderId="23" xfId="0" applyFont="1" applyFill="1" applyBorder="1" applyAlignment="1">
      <alignment horizontal="center"/>
    </xf>
    <xf numFmtId="0" fontId="36" fillId="8" borderId="3" xfId="0" applyFont="1" applyFill="1" applyBorder="1" applyAlignment="1">
      <alignment horizontal="center"/>
    </xf>
    <xf numFmtId="0" fontId="37" fillId="9" borderId="0" xfId="0" applyFont="1" applyFill="1" applyAlignment="1">
      <alignment horizontal="center"/>
    </xf>
    <xf numFmtId="0" fontId="38" fillId="0" borderId="0" xfId="0" applyFont="1" applyAlignment="1">
      <alignment horizontal="center"/>
    </xf>
    <xf numFmtId="0" fontId="39" fillId="10" borderId="20" xfId="0" applyFont="1" applyFill="1" applyBorder="1" applyAlignment="1">
      <alignment horizontal="center"/>
    </xf>
    <xf numFmtId="0" fontId="39" fillId="10" borderId="24" xfId="0" applyFont="1" applyFill="1" applyBorder="1" applyAlignment="1">
      <alignment horizontal="center"/>
    </xf>
    <xf numFmtId="0" fontId="39" fillId="10" borderId="36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center"/>
    </xf>
    <xf numFmtId="0" fontId="3" fillId="4" borderId="20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23" fillId="6" borderId="20" xfId="0" applyFont="1" applyFill="1" applyBorder="1" applyAlignment="1">
      <alignment horizontal="center" vertical="center"/>
    </xf>
    <xf numFmtId="0" fontId="23" fillId="6" borderId="23" xfId="0" applyFont="1" applyFill="1" applyBorder="1" applyAlignment="1">
      <alignment horizontal="center" vertical="center"/>
    </xf>
    <xf numFmtId="0" fontId="23" fillId="6" borderId="3" xfId="0" applyFont="1" applyFill="1" applyBorder="1" applyAlignment="1">
      <alignment horizontal="center" vertical="center"/>
    </xf>
  </cellXfs>
  <cellStyles count="2">
    <cellStyle name="Excel Built-in Normal" xfId="1" xr:uid="{00000000-0005-0000-0000-000000000000}"/>
    <cellStyle name="Normal" xfId="0" builtinId="0"/>
  </cellStyles>
  <dxfs count="204"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9"/>
  <sheetViews>
    <sheetView tabSelected="1" zoomScale="70" zoomScaleNormal="70" workbookViewId="0">
      <selection sqref="A1:M1"/>
    </sheetView>
  </sheetViews>
  <sheetFormatPr baseColWidth="10" defaultRowHeight="19.5"/>
  <cols>
    <col min="1" max="1" width="29.5703125" style="35" customWidth="1"/>
    <col min="2" max="2" width="9.7109375" style="35" customWidth="1"/>
    <col min="3" max="3" width="8.5703125" style="35" bestFit="1" customWidth="1"/>
    <col min="4" max="11" width="6.7109375" style="49" customWidth="1"/>
    <col min="12" max="12" width="6.28515625" style="35" customWidth="1"/>
    <col min="13" max="13" width="8.28515625" style="35" customWidth="1"/>
    <col min="14" max="14" width="7.140625" style="50" customWidth="1"/>
    <col min="15" max="15" width="12.85546875" style="35" customWidth="1"/>
    <col min="16" max="16" width="10.42578125" style="79" bestFit="1" customWidth="1"/>
    <col min="17" max="16384" width="11.42578125" style="1"/>
  </cols>
  <sheetData>
    <row r="1" spans="1:16" ht="30.75">
      <c r="A1" s="151" t="s">
        <v>6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39"/>
      <c r="O1" s="1"/>
    </row>
    <row r="2" spans="1:16" ht="30.75">
      <c r="A2" s="151" t="s">
        <v>7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39"/>
      <c r="O2" s="1"/>
    </row>
    <row r="3" spans="1:1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39"/>
      <c r="O3" s="1"/>
    </row>
    <row r="4" spans="1:16" ht="25.5">
      <c r="A4" s="152" t="s">
        <v>40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39"/>
      <c r="O4" s="1"/>
    </row>
    <row r="5" spans="1:16" ht="25.5">
      <c r="A5" s="152" t="s">
        <v>41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39"/>
      <c r="O5" s="1"/>
    </row>
    <row r="6" spans="1:16" ht="37.5">
      <c r="A6" s="153" t="s">
        <v>9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39"/>
      <c r="O6" s="1"/>
    </row>
    <row r="7" spans="1:16" ht="2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39"/>
      <c r="O7" s="1"/>
    </row>
    <row r="8" spans="1:16">
      <c r="A8" s="154" t="s">
        <v>42</v>
      </c>
      <c r="B8" s="154"/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39"/>
      <c r="O8" s="1"/>
    </row>
    <row r="9" spans="1:16">
      <c r="A9" s="155" t="s">
        <v>43</v>
      </c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39"/>
      <c r="O9" s="1"/>
    </row>
    <row r="10" spans="1:16" ht="20.25" thickBot="1">
      <c r="A10" s="41"/>
      <c r="B10" s="41"/>
      <c r="C10" s="73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39"/>
      <c r="O10" s="1"/>
    </row>
    <row r="11" spans="1:16" ht="20.25" thickBot="1">
      <c r="A11" s="148" t="s">
        <v>27</v>
      </c>
      <c r="B11" s="149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50"/>
      <c r="N11" s="1"/>
      <c r="O11" s="1"/>
    </row>
    <row r="12" spans="1:16" s="3" customFormat="1" ht="20.25" thickBot="1">
      <c r="A12" s="4" t="s">
        <v>0</v>
      </c>
      <c r="B12" s="5" t="s">
        <v>8</v>
      </c>
      <c r="C12" s="5" t="s">
        <v>26</v>
      </c>
      <c r="D12" s="4" t="s">
        <v>1</v>
      </c>
      <c r="E12" s="4" t="s">
        <v>2</v>
      </c>
      <c r="F12" s="4" t="s">
        <v>3</v>
      </c>
      <c r="G12" s="4" t="s">
        <v>4</v>
      </c>
      <c r="H12" s="4" t="s">
        <v>5</v>
      </c>
      <c r="I12" s="4" t="s">
        <v>2</v>
      </c>
      <c r="J12" s="4" t="s">
        <v>3</v>
      </c>
      <c r="K12" s="4" t="s">
        <v>4</v>
      </c>
      <c r="L12" s="4" t="s">
        <v>5</v>
      </c>
      <c r="M12" s="38" t="s">
        <v>33</v>
      </c>
      <c r="N12" s="40" t="s">
        <v>34</v>
      </c>
      <c r="P12" s="80"/>
    </row>
    <row r="13" spans="1:16">
      <c r="A13" s="141" t="s">
        <v>57</v>
      </c>
      <c r="B13" s="53" t="s">
        <v>58</v>
      </c>
      <c r="C13" s="45">
        <v>0.1</v>
      </c>
      <c r="D13" s="54">
        <v>-2</v>
      </c>
      <c r="E13" s="44">
        <v>33</v>
      </c>
      <c r="F13" s="44">
        <v>33</v>
      </c>
      <c r="G13" s="142">
        <f t="shared" ref="G13:G44" si="0">SUM(E13+F13)</f>
        <v>66</v>
      </c>
      <c r="H13" s="46">
        <f t="shared" ref="H13:H44" si="1">(G13-D13)</f>
        <v>68</v>
      </c>
      <c r="I13" s="44">
        <v>35</v>
      </c>
      <c r="J13" s="45">
        <v>35</v>
      </c>
      <c r="K13" s="45">
        <f t="shared" ref="K13:K44" si="2">SUM(I13:J13)</f>
        <v>70</v>
      </c>
      <c r="L13" s="47">
        <f t="shared" ref="L13:L44" si="3">+(K13-D13)</f>
        <v>72</v>
      </c>
      <c r="M13" s="64">
        <f t="shared" ref="M13:M44" si="4">SUM(H13+L13)</f>
        <v>140</v>
      </c>
      <c r="N13" s="146">
        <f t="shared" ref="N13:N44" si="5">(G13+K13)</f>
        <v>136</v>
      </c>
      <c r="O13" s="57">
        <v>35076</v>
      </c>
      <c r="P13" s="81" t="s">
        <v>35</v>
      </c>
    </row>
    <row r="14" spans="1:16">
      <c r="A14" s="141" t="s">
        <v>67</v>
      </c>
      <c r="B14" s="53" t="s">
        <v>51</v>
      </c>
      <c r="C14" s="45">
        <v>1</v>
      </c>
      <c r="D14" s="54">
        <v>-1</v>
      </c>
      <c r="E14" s="44">
        <v>34</v>
      </c>
      <c r="F14" s="44">
        <v>37</v>
      </c>
      <c r="G14" s="142">
        <f t="shared" si="0"/>
        <v>71</v>
      </c>
      <c r="H14" s="46">
        <f t="shared" si="1"/>
        <v>72</v>
      </c>
      <c r="I14" s="44">
        <v>32</v>
      </c>
      <c r="J14" s="45">
        <v>35</v>
      </c>
      <c r="K14" s="45">
        <f t="shared" si="2"/>
        <v>67</v>
      </c>
      <c r="L14" s="47">
        <f t="shared" si="3"/>
        <v>68</v>
      </c>
      <c r="M14" s="64">
        <f t="shared" si="4"/>
        <v>140</v>
      </c>
      <c r="N14" s="146">
        <f t="shared" si="5"/>
        <v>138</v>
      </c>
      <c r="O14" s="57">
        <v>33570</v>
      </c>
      <c r="P14" s="81" t="s">
        <v>36</v>
      </c>
    </row>
    <row r="15" spans="1:16">
      <c r="A15" s="141" t="s">
        <v>76</v>
      </c>
      <c r="B15" s="53" t="s">
        <v>47</v>
      </c>
      <c r="C15" s="45">
        <v>2</v>
      </c>
      <c r="D15" s="54">
        <v>0</v>
      </c>
      <c r="E15" s="44">
        <v>37</v>
      </c>
      <c r="F15" s="44">
        <v>33</v>
      </c>
      <c r="G15" s="142">
        <f t="shared" si="0"/>
        <v>70</v>
      </c>
      <c r="H15" s="46">
        <f t="shared" si="1"/>
        <v>70</v>
      </c>
      <c r="I15" s="44">
        <v>33</v>
      </c>
      <c r="J15" s="45">
        <v>35</v>
      </c>
      <c r="K15" s="45">
        <f t="shared" si="2"/>
        <v>68</v>
      </c>
      <c r="L15" s="47">
        <f t="shared" si="3"/>
        <v>68</v>
      </c>
      <c r="M15" s="74">
        <f t="shared" si="4"/>
        <v>138</v>
      </c>
      <c r="N15" s="48">
        <f t="shared" si="5"/>
        <v>138</v>
      </c>
      <c r="O15" s="57">
        <v>28487</v>
      </c>
      <c r="P15" s="81" t="s">
        <v>38</v>
      </c>
    </row>
    <row r="16" spans="1:16">
      <c r="A16" s="141" t="s">
        <v>44</v>
      </c>
      <c r="B16" s="53" t="s">
        <v>45</v>
      </c>
      <c r="C16" s="45">
        <v>-2.2000000000000002</v>
      </c>
      <c r="D16" s="54">
        <v>-4</v>
      </c>
      <c r="E16" s="44">
        <v>35</v>
      </c>
      <c r="F16" s="44">
        <v>32</v>
      </c>
      <c r="G16" s="142">
        <f t="shared" si="0"/>
        <v>67</v>
      </c>
      <c r="H16" s="46">
        <f t="shared" si="1"/>
        <v>71</v>
      </c>
      <c r="I16" s="44">
        <v>35</v>
      </c>
      <c r="J16" s="45">
        <v>38</v>
      </c>
      <c r="K16" s="45">
        <f t="shared" si="2"/>
        <v>73</v>
      </c>
      <c r="L16" s="47">
        <f t="shared" si="3"/>
        <v>77</v>
      </c>
      <c r="M16" s="64">
        <f t="shared" si="4"/>
        <v>148</v>
      </c>
      <c r="N16" s="48">
        <f t="shared" si="5"/>
        <v>140</v>
      </c>
      <c r="O16" s="57">
        <v>26822</v>
      </c>
    </row>
    <row r="17" spans="1:16">
      <c r="A17" s="141" t="s">
        <v>63</v>
      </c>
      <c r="B17" s="53" t="s">
        <v>45</v>
      </c>
      <c r="C17" s="45">
        <v>0.8</v>
      </c>
      <c r="D17" s="54">
        <v>-1</v>
      </c>
      <c r="E17" s="44">
        <v>38</v>
      </c>
      <c r="F17" s="44">
        <v>33</v>
      </c>
      <c r="G17" s="142">
        <f t="shared" si="0"/>
        <v>71</v>
      </c>
      <c r="H17" s="46">
        <f t="shared" si="1"/>
        <v>72</v>
      </c>
      <c r="I17" s="44">
        <v>37</v>
      </c>
      <c r="J17" s="45">
        <v>35</v>
      </c>
      <c r="K17" s="45">
        <f t="shared" si="2"/>
        <v>72</v>
      </c>
      <c r="L17" s="47">
        <f t="shared" si="3"/>
        <v>73</v>
      </c>
      <c r="M17" s="64">
        <f t="shared" si="4"/>
        <v>145</v>
      </c>
      <c r="N17" s="48">
        <f t="shared" si="5"/>
        <v>143</v>
      </c>
      <c r="O17" s="57">
        <v>27313</v>
      </c>
    </row>
    <row r="18" spans="1:16">
      <c r="A18" s="141" t="s">
        <v>59</v>
      </c>
      <c r="B18" s="53" t="s">
        <v>47</v>
      </c>
      <c r="C18" s="45">
        <v>0.3</v>
      </c>
      <c r="D18" s="54">
        <v>-1</v>
      </c>
      <c r="E18" s="44">
        <v>36</v>
      </c>
      <c r="F18" s="44">
        <v>35</v>
      </c>
      <c r="G18" s="142">
        <f t="shared" si="0"/>
        <v>71</v>
      </c>
      <c r="H18" s="46">
        <f t="shared" si="1"/>
        <v>72</v>
      </c>
      <c r="I18" s="44">
        <v>35</v>
      </c>
      <c r="J18" s="45">
        <v>37</v>
      </c>
      <c r="K18" s="45">
        <f t="shared" si="2"/>
        <v>72</v>
      </c>
      <c r="L18" s="47">
        <f t="shared" si="3"/>
        <v>73</v>
      </c>
      <c r="M18" s="64">
        <f t="shared" si="4"/>
        <v>145</v>
      </c>
      <c r="N18" s="48">
        <f t="shared" si="5"/>
        <v>143</v>
      </c>
      <c r="O18" s="57">
        <v>38147</v>
      </c>
    </row>
    <row r="19" spans="1:16">
      <c r="A19" s="56" t="s">
        <v>48</v>
      </c>
      <c r="B19" s="53" t="s">
        <v>47</v>
      </c>
      <c r="C19" s="45">
        <v>-1.1000000000000001</v>
      </c>
      <c r="D19" s="54">
        <v>-3</v>
      </c>
      <c r="E19" s="44">
        <v>39</v>
      </c>
      <c r="F19" s="44">
        <v>36</v>
      </c>
      <c r="G19" s="45">
        <f t="shared" si="0"/>
        <v>75</v>
      </c>
      <c r="H19" s="46">
        <f t="shared" si="1"/>
        <v>78</v>
      </c>
      <c r="I19" s="44">
        <v>35</v>
      </c>
      <c r="J19" s="45">
        <v>37</v>
      </c>
      <c r="K19" s="45">
        <f t="shared" si="2"/>
        <v>72</v>
      </c>
      <c r="L19" s="47">
        <f t="shared" si="3"/>
        <v>75</v>
      </c>
      <c r="M19" s="64">
        <f t="shared" si="4"/>
        <v>153</v>
      </c>
      <c r="N19" s="48">
        <f t="shared" si="5"/>
        <v>147</v>
      </c>
      <c r="O19" s="57">
        <v>28522</v>
      </c>
    </row>
    <row r="20" spans="1:16">
      <c r="A20" s="56" t="s">
        <v>49</v>
      </c>
      <c r="B20" s="53" t="s">
        <v>47</v>
      </c>
      <c r="C20" s="45">
        <v>-1.1000000000000001</v>
      </c>
      <c r="D20" s="54">
        <v>-3</v>
      </c>
      <c r="E20" s="44">
        <v>36</v>
      </c>
      <c r="F20" s="44">
        <v>36</v>
      </c>
      <c r="G20" s="45">
        <f t="shared" si="0"/>
        <v>72</v>
      </c>
      <c r="H20" s="46">
        <f t="shared" si="1"/>
        <v>75</v>
      </c>
      <c r="I20" s="44">
        <v>39</v>
      </c>
      <c r="J20" s="45">
        <v>36</v>
      </c>
      <c r="K20" s="45">
        <f t="shared" si="2"/>
        <v>75</v>
      </c>
      <c r="L20" s="47">
        <f t="shared" si="3"/>
        <v>78</v>
      </c>
      <c r="M20" s="64">
        <f t="shared" si="4"/>
        <v>153</v>
      </c>
      <c r="N20" s="48">
        <f t="shared" si="5"/>
        <v>147</v>
      </c>
      <c r="O20" s="57">
        <v>26222</v>
      </c>
    </row>
    <row r="21" spans="1:16">
      <c r="A21" s="56" t="s">
        <v>69</v>
      </c>
      <c r="B21" s="53" t="s">
        <v>70</v>
      </c>
      <c r="C21" s="45">
        <v>1.2</v>
      </c>
      <c r="D21" s="54">
        <v>0</v>
      </c>
      <c r="E21" s="44">
        <v>36</v>
      </c>
      <c r="F21" s="44">
        <v>38</v>
      </c>
      <c r="G21" s="45">
        <f t="shared" si="0"/>
        <v>74</v>
      </c>
      <c r="H21" s="46">
        <f t="shared" si="1"/>
        <v>74</v>
      </c>
      <c r="I21" s="44">
        <v>37</v>
      </c>
      <c r="J21" s="45">
        <v>37</v>
      </c>
      <c r="K21" s="45">
        <f t="shared" si="2"/>
        <v>74</v>
      </c>
      <c r="L21" s="47">
        <f t="shared" si="3"/>
        <v>74</v>
      </c>
      <c r="M21" s="64">
        <f t="shared" si="4"/>
        <v>148</v>
      </c>
      <c r="N21" s="48">
        <f t="shared" si="5"/>
        <v>148</v>
      </c>
      <c r="O21" s="57">
        <v>29994</v>
      </c>
    </row>
    <row r="22" spans="1:16">
      <c r="A22" s="56" t="s">
        <v>61</v>
      </c>
      <c r="B22" s="53" t="s">
        <v>45</v>
      </c>
      <c r="C22" s="45">
        <v>0.7</v>
      </c>
      <c r="D22" s="54">
        <v>-1</v>
      </c>
      <c r="E22" s="44">
        <v>36</v>
      </c>
      <c r="F22" s="44">
        <v>39</v>
      </c>
      <c r="G22" s="45">
        <f t="shared" si="0"/>
        <v>75</v>
      </c>
      <c r="H22" s="46">
        <f t="shared" si="1"/>
        <v>76</v>
      </c>
      <c r="I22" s="44">
        <v>35</v>
      </c>
      <c r="J22" s="45">
        <v>40</v>
      </c>
      <c r="K22" s="45">
        <f t="shared" si="2"/>
        <v>75</v>
      </c>
      <c r="L22" s="47">
        <f t="shared" si="3"/>
        <v>76</v>
      </c>
      <c r="M22" s="64">
        <f t="shared" si="4"/>
        <v>152</v>
      </c>
      <c r="N22" s="48">
        <f t="shared" si="5"/>
        <v>150</v>
      </c>
      <c r="O22" s="57">
        <v>30234</v>
      </c>
    </row>
    <row r="23" spans="1:16">
      <c r="A23" s="56" t="s">
        <v>80</v>
      </c>
      <c r="B23" s="53" t="s">
        <v>45</v>
      </c>
      <c r="C23" s="45">
        <v>2.8</v>
      </c>
      <c r="D23" s="54">
        <v>1</v>
      </c>
      <c r="E23" s="44">
        <v>38</v>
      </c>
      <c r="F23" s="44">
        <v>36</v>
      </c>
      <c r="G23" s="45">
        <f t="shared" si="0"/>
        <v>74</v>
      </c>
      <c r="H23" s="46">
        <f t="shared" si="1"/>
        <v>73</v>
      </c>
      <c r="I23" s="44">
        <v>37</v>
      </c>
      <c r="J23" s="45">
        <v>39</v>
      </c>
      <c r="K23" s="45">
        <f t="shared" si="2"/>
        <v>76</v>
      </c>
      <c r="L23" s="47">
        <f t="shared" si="3"/>
        <v>75</v>
      </c>
      <c r="M23" s="64">
        <f t="shared" si="4"/>
        <v>148</v>
      </c>
      <c r="N23" s="48">
        <f t="shared" si="5"/>
        <v>150</v>
      </c>
      <c r="O23" s="57">
        <v>26279</v>
      </c>
    </row>
    <row r="24" spans="1:16">
      <c r="A24" s="56" t="s">
        <v>52</v>
      </c>
      <c r="B24" s="53" t="s">
        <v>53</v>
      </c>
      <c r="C24" s="45">
        <v>-0.7</v>
      </c>
      <c r="D24" s="54">
        <v>-2</v>
      </c>
      <c r="E24" s="44">
        <v>36</v>
      </c>
      <c r="F24" s="44">
        <v>41</v>
      </c>
      <c r="G24" s="45">
        <f t="shared" si="0"/>
        <v>77</v>
      </c>
      <c r="H24" s="46">
        <f t="shared" si="1"/>
        <v>79</v>
      </c>
      <c r="I24" s="44">
        <v>37</v>
      </c>
      <c r="J24" s="45">
        <v>37</v>
      </c>
      <c r="K24" s="45">
        <f t="shared" si="2"/>
        <v>74</v>
      </c>
      <c r="L24" s="47">
        <f t="shared" si="3"/>
        <v>76</v>
      </c>
      <c r="M24" s="64">
        <f t="shared" si="4"/>
        <v>155</v>
      </c>
      <c r="N24" s="48">
        <f t="shared" si="5"/>
        <v>151</v>
      </c>
      <c r="O24" s="57">
        <v>30881</v>
      </c>
    </row>
    <row r="25" spans="1:16">
      <c r="A25" s="141" t="s">
        <v>112</v>
      </c>
      <c r="B25" s="53" t="s">
        <v>47</v>
      </c>
      <c r="C25" s="45">
        <v>8.5</v>
      </c>
      <c r="D25" s="54">
        <v>7</v>
      </c>
      <c r="E25" s="44">
        <v>37</v>
      </c>
      <c r="F25" s="44">
        <v>35</v>
      </c>
      <c r="G25" s="142">
        <f t="shared" si="0"/>
        <v>72</v>
      </c>
      <c r="H25" s="46">
        <f t="shared" si="1"/>
        <v>65</v>
      </c>
      <c r="I25" s="44">
        <v>37</v>
      </c>
      <c r="J25" s="45">
        <v>42</v>
      </c>
      <c r="K25" s="45">
        <f t="shared" si="2"/>
        <v>79</v>
      </c>
      <c r="L25" s="47">
        <f t="shared" si="3"/>
        <v>72</v>
      </c>
      <c r="M25" s="74">
        <f t="shared" si="4"/>
        <v>137</v>
      </c>
      <c r="N25" s="48">
        <f t="shared" si="5"/>
        <v>151</v>
      </c>
      <c r="O25" s="57">
        <v>26751</v>
      </c>
      <c r="P25" s="81" t="s">
        <v>37</v>
      </c>
    </row>
    <row r="26" spans="1:16">
      <c r="A26" s="141" t="s">
        <v>60</v>
      </c>
      <c r="B26" s="53" t="s">
        <v>51</v>
      </c>
      <c r="C26" s="45">
        <v>0.6</v>
      </c>
      <c r="D26" s="54">
        <v>-1</v>
      </c>
      <c r="E26" s="44">
        <v>35</v>
      </c>
      <c r="F26" s="44">
        <v>36</v>
      </c>
      <c r="G26" s="142">
        <f t="shared" si="0"/>
        <v>71</v>
      </c>
      <c r="H26" s="46">
        <f t="shared" si="1"/>
        <v>72</v>
      </c>
      <c r="I26" s="44">
        <v>39</v>
      </c>
      <c r="J26" s="45">
        <v>41</v>
      </c>
      <c r="K26" s="45">
        <f t="shared" si="2"/>
        <v>80</v>
      </c>
      <c r="L26" s="47">
        <f t="shared" si="3"/>
        <v>81</v>
      </c>
      <c r="M26" s="64">
        <f t="shared" si="4"/>
        <v>153</v>
      </c>
      <c r="N26" s="48">
        <f t="shared" si="5"/>
        <v>151</v>
      </c>
      <c r="O26" s="57">
        <v>35229</v>
      </c>
    </row>
    <row r="27" spans="1:16">
      <c r="A27" s="56" t="s">
        <v>68</v>
      </c>
      <c r="B27" s="53" t="s">
        <v>53</v>
      </c>
      <c r="C27" s="45">
        <v>1.1000000000000001</v>
      </c>
      <c r="D27" s="54">
        <v>-1</v>
      </c>
      <c r="E27" s="44">
        <v>42</v>
      </c>
      <c r="F27" s="44">
        <v>36</v>
      </c>
      <c r="G27" s="45">
        <f t="shared" si="0"/>
        <v>78</v>
      </c>
      <c r="H27" s="46">
        <f t="shared" si="1"/>
        <v>79</v>
      </c>
      <c r="I27" s="44">
        <v>37</v>
      </c>
      <c r="J27" s="45">
        <v>37</v>
      </c>
      <c r="K27" s="45">
        <f t="shared" si="2"/>
        <v>74</v>
      </c>
      <c r="L27" s="47">
        <f t="shared" si="3"/>
        <v>75</v>
      </c>
      <c r="M27" s="64">
        <f t="shared" si="4"/>
        <v>154</v>
      </c>
      <c r="N27" s="48">
        <f t="shared" si="5"/>
        <v>152</v>
      </c>
      <c r="O27" s="57">
        <v>32865</v>
      </c>
    </row>
    <row r="28" spans="1:16">
      <c r="A28" s="56" t="s">
        <v>77</v>
      </c>
      <c r="B28" s="53" t="s">
        <v>47</v>
      </c>
      <c r="C28" s="45">
        <v>2.1</v>
      </c>
      <c r="D28" s="54">
        <v>1</v>
      </c>
      <c r="E28" s="44">
        <v>38</v>
      </c>
      <c r="F28" s="44">
        <v>38</v>
      </c>
      <c r="G28" s="45">
        <f t="shared" si="0"/>
        <v>76</v>
      </c>
      <c r="H28" s="46">
        <f t="shared" si="1"/>
        <v>75</v>
      </c>
      <c r="I28" s="44">
        <v>38</v>
      </c>
      <c r="J28" s="45">
        <v>38</v>
      </c>
      <c r="K28" s="45">
        <f t="shared" si="2"/>
        <v>76</v>
      </c>
      <c r="L28" s="47">
        <f t="shared" si="3"/>
        <v>75</v>
      </c>
      <c r="M28" s="64">
        <f t="shared" si="4"/>
        <v>150</v>
      </c>
      <c r="N28" s="48">
        <f t="shared" si="5"/>
        <v>152</v>
      </c>
      <c r="O28" s="57">
        <v>38609</v>
      </c>
    </row>
    <row r="29" spans="1:16">
      <c r="A29" s="56" t="s">
        <v>79</v>
      </c>
      <c r="B29" s="53" t="s">
        <v>47</v>
      </c>
      <c r="C29" s="45">
        <v>2.2999999999999998</v>
      </c>
      <c r="D29" s="54">
        <v>1</v>
      </c>
      <c r="E29" s="44">
        <v>36</v>
      </c>
      <c r="F29" s="44">
        <v>39</v>
      </c>
      <c r="G29" s="45">
        <f t="shared" si="0"/>
        <v>75</v>
      </c>
      <c r="H29" s="46">
        <f t="shared" si="1"/>
        <v>74</v>
      </c>
      <c r="I29" s="44">
        <v>39</v>
      </c>
      <c r="J29" s="45">
        <v>38</v>
      </c>
      <c r="K29" s="45">
        <f t="shared" si="2"/>
        <v>77</v>
      </c>
      <c r="L29" s="47">
        <f t="shared" si="3"/>
        <v>76</v>
      </c>
      <c r="M29" s="64">
        <f t="shared" si="4"/>
        <v>150</v>
      </c>
      <c r="N29" s="48">
        <f t="shared" si="5"/>
        <v>152</v>
      </c>
      <c r="O29" s="57">
        <v>22466</v>
      </c>
    </row>
    <row r="30" spans="1:16">
      <c r="A30" s="56" t="s">
        <v>94</v>
      </c>
      <c r="B30" s="53" t="s">
        <v>66</v>
      </c>
      <c r="C30" s="45">
        <v>4.9000000000000004</v>
      </c>
      <c r="D30" s="54">
        <v>3</v>
      </c>
      <c r="E30" s="44">
        <v>42</v>
      </c>
      <c r="F30" s="44">
        <v>38</v>
      </c>
      <c r="G30" s="45">
        <f t="shared" si="0"/>
        <v>80</v>
      </c>
      <c r="H30" s="46">
        <f t="shared" si="1"/>
        <v>77</v>
      </c>
      <c r="I30" s="44">
        <v>38</v>
      </c>
      <c r="J30" s="45">
        <v>35</v>
      </c>
      <c r="K30" s="45">
        <f t="shared" si="2"/>
        <v>73</v>
      </c>
      <c r="L30" s="47">
        <f t="shared" si="3"/>
        <v>70</v>
      </c>
      <c r="M30" s="64">
        <f t="shared" si="4"/>
        <v>147</v>
      </c>
      <c r="N30" s="48">
        <f t="shared" si="5"/>
        <v>153</v>
      </c>
      <c r="O30" s="57">
        <v>37303</v>
      </c>
    </row>
    <row r="31" spans="1:16">
      <c r="A31" s="56" t="s">
        <v>78</v>
      </c>
      <c r="B31" s="53" t="s">
        <v>45</v>
      </c>
      <c r="C31" s="45">
        <v>2.2000000000000002</v>
      </c>
      <c r="D31" s="54">
        <v>1</v>
      </c>
      <c r="E31" s="44">
        <v>40</v>
      </c>
      <c r="F31" s="44">
        <v>36</v>
      </c>
      <c r="G31" s="45">
        <f t="shared" si="0"/>
        <v>76</v>
      </c>
      <c r="H31" s="46">
        <f t="shared" si="1"/>
        <v>75</v>
      </c>
      <c r="I31" s="44">
        <v>39</v>
      </c>
      <c r="J31" s="45">
        <v>38</v>
      </c>
      <c r="K31" s="45">
        <f t="shared" si="2"/>
        <v>77</v>
      </c>
      <c r="L31" s="47">
        <f t="shared" si="3"/>
        <v>76</v>
      </c>
      <c r="M31" s="64">
        <f t="shared" si="4"/>
        <v>151</v>
      </c>
      <c r="N31" s="48">
        <f t="shared" si="5"/>
        <v>153</v>
      </c>
      <c r="O31" s="57">
        <v>23903</v>
      </c>
    </row>
    <row r="32" spans="1:16">
      <c r="A32" s="56" t="s">
        <v>75</v>
      </c>
      <c r="B32" s="53" t="s">
        <v>47</v>
      </c>
      <c r="C32" s="45">
        <v>2</v>
      </c>
      <c r="D32" s="54">
        <v>0</v>
      </c>
      <c r="E32" s="44">
        <v>39</v>
      </c>
      <c r="F32" s="44">
        <v>39</v>
      </c>
      <c r="G32" s="45">
        <f t="shared" si="0"/>
        <v>78</v>
      </c>
      <c r="H32" s="46">
        <f t="shared" si="1"/>
        <v>78</v>
      </c>
      <c r="I32" s="44">
        <v>38</v>
      </c>
      <c r="J32" s="45">
        <v>38</v>
      </c>
      <c r="K32" s="45">
        <f t="shared" si="2"/>
        <v>76</v>
      </c>
      <c r="L32" s="47">
        <f t="shared" si="3"/>
        <v>76</v>
      </c>
      <c r="M32" s="64">
        <f t="shared" si="4"/>
        <v>154</v>
      </c>
      <c r="N32" s="48">
        <f t="shared" si="5"/>
        <v>154</v>
      </c>
      <c r="O32" s="57">
        <v>26007</v>
      </c>
    </row>
    <row r="33" spans="1:15">
      <c r="A33" s="56" t="s">
        <v>54</v>
      </c>
      <c r="B33" s="53" t="s">
        <v>47</v>
      </c>
      <c r="C33" s="45">
        <v>-0.2</v>
      </c>
      <c r="D33" s="54">
        <v>-2</v>
      </c>
      <c r="E33" s="44">
        <v>38</v>
      </c>
      <c r="F33" s="44">
        <v>39</v>
      </c>
      <c r="G33" s="45">
        <f t="shared" si="0"/>
        <v>77</v>
      </c>
      <c r="H33" s="46">
        <f t="shared" si="1"/>
        <v>79</v>
      </c>
      <c r="I33" s="44">
        <v>38</v>
      </c>
      <c r="J33" s="45">
        <v>40</v>
      </c>
      <c r="K33" s="45">
        <f t="shared" si="2"/>
        <v>78</v>
      </c>
      <c r="L33" s="47">
        <f t="shared" si="3"/>
        <v>80</v>
      </c>
      <c r="M33" s="64">
        <f t="shared" si="4"/>
        <v>159</v>
      </c>
      <c r="N33" s="48">
        <f t="shared" si="5"/>
        <v>155</v>
      </c>
      <c r="O33" s="57">
        <v>32282</v>
      </c>
    </row>
    <row r="34" spans="1:15">
      <c r="A34" s="56" t="s">
        <v>99</v>
      </c>
      <c r="B34" s="53" t="s">
        <v>45</v>
      </c>
      <c r="C34" s="45">
        <v>6.5</v>
      </c>
      <c r="D34" s="54">
        <v>5</v>
      </c>
      <c r="E34" s="44">
        <v>38</v>
      </c>
      <c r="F34" s="44">
        <v>37</v>
      </c>
      <c r="G34" s="45">
        <f t="shared" si="0"/>
        <v>75</v>
      </c>
      <c r="H34" s="46">
        <f t="shared" si="1"/>
        <v>70</v>
      </c>
      <c r="I34" s="44">
        <v>42</v>
      </c>
      <c r="J34" s="45">
        <v>38</v>
      </c>
      <c r="K34" s="45">
        <f t="shared" si="2"/>
        <v>80</v>
      </c>
      <c r="L34" s="47">
        <f t="shared" si="3"/>
        <v>75</v>
      </c>
      <c r="M34" s="64">
        <f t="shared" si="4"/>
        <v>145</v>
      </c>
      <c r="N34" s="48">
        <f t="shared" si="5"/>
        <v>155</v>
      </c>
      <c r="O34" s="57">
        <v>36181</v>
      </c>
    </row>
    <row r="35" spans="1:15">
      <c r="A35" s="56" t="s">
        <v>88</v>
      </c>
      <c r="B35" s="53" t="s">
        <v>45</v>
      </c>
      <c r="C35" s="45">
        <v>3.9</v>
      </c>
      <c r="D35" s="54">
        <v>2</v>
      </c>
      <c r="E35" s="44">
        <v>37</v>
      </c>
      <c r="F35" s="44">
        <v>36</v>
      </c>
      <c r="G35" s="45">
        <f t="shared" si="0"/>
        <v>73</v>
      </c>
      <c r="H35" s="46">
        <f t="shared" si="1"/>
        <v>71</v>
      </c>
      <c r="I35" s="44">
        <v>42</v>
      </c>
      <c r="J35" s="45">
        <v>40</v>
      </c>
      <c r="K35" s="45">
        <f t="shared" si="2"/>
        <v>82</v>
      </c>
      <c r="L35" s="47">
        <f t="shared" si="3"/>
        <v>80</v>
      </c>
      <c r="M35" s="64">
        <f t="shared" si="4"/>
        <v>151</v>
      </c>
      <c r="N35" s="48">
        <f t="shared" si="5"/>
        <v>155</v>
      </c>
      <c r="O35" s="57">
        <v>39770</v>
      </c>
    </row>
    <row r="36" spans="1:15">
      <c r="A36" s="56" t="s">
        <v>72</v>
      </c>
      <c r="B36" s="53" t="s">
        <v>47</v>
      </c>
      <c r="C36" s="45">
        <v>1.3</v>
      </c>
      <c r="D36" s="54">
        <v>0</v>
      </c>
      <c r="E36" s="44">
        <v>40</v>
      </c>
      <c r="F36" s="44">
        <v>44</v>
      </c>
      <c r="G36" s="45">
        <f t="shared" si="0"/>
        <v>84</v>
      </c>
      <c r="H36" s="46">
        <f t="shared" si="1"/>
        <v>84</v>
      </c>
      <c r="I36" s="44">
        <v>37</v>
      </c>
      <c r="J36" s="45">
        <v>35</v>
      </c>
      <c r="K36" s="45">
        <f t="shared" si="2"/>
        <v>72</v>
      </c>
      <c r="L36" s="47">
        <f t="shared" si="3"/>
        <v>72</v>
      </c>
      <c r="M36" s="64">
        <f t="shared" si="4"/>
        <v>156</v>
      </c>
      <c r="N36" s="48">
        <f t="shared" si="5"/>
        <v>156</v>
      </c>
      <c r="O36" s="57">
        <v>38833</v>
      </c>
    </row>
    <row r="37" spans="1:15">
      <c r="A37" s="56" t="s">
        <v>30</v>
      </c>
      <c r="B37" s="53" t="s">
        <v>47</v>
      </c>
      <c r="C37" s="45">
        <v>-1.3</v>
      </c>
      <c r="D37" s="54">
        <v>-3</v>
      </c>
      <c r="E37" s="44">
        <v>39</v>
      </c>
      <c r="F37" s="44">
        <v>42</v>
      </c>
      <c r="G37" s="45">
        <f t="shared" si="0"/>
        <v>81</v>
      </c>
      <c r="H37" s="46">
        <f t="shared" si="1"/>
        <v>84</v>
      </c>
      <c r="I37" s="44">
        <v>37</v>
      </c>
      <c r="J37" s="45">
        <v>38</v>
      </c>
      <c r="K37" s="45">
        <f t="shared" si="2"/>
        <v>75</v>
      </c>
      <c r="L37" s="47">
        <f t="shared" si="3"/>
        <v>78</v>
      </c>
      <c r="M37" s="64">
        <f t="shared" si="4"/>
        <v>162</v>
      </c>
      <c r="N37" s="48">
        <f t="shared" si="5"/>
        <v>156</v>
      </c>
      <c r="O37" s="57">
        <v>33982</v>
      </c>
    </row>
    <row r="38" spans="1:15">
      <c r="A38" s="56" t="s">
        <v>92</v>
      </c>
      <c r="B38" s="53" t="s">
        <v>66</v>
      </c>
      <c r="C38" s="45">
        <v>4.5999999999999996</v>
      </c>
      <c r="D38" s="54">
        <v>3</v>
      </c>
      <c r="E38" s="44">
        <v>40</v>
      </c>
      <c r="F38" s="44">
        <v>40</v>
      </c>
      <c r="G38" s="45">
        <f t="shared" si="0"/>
        <v>80</v>
      </c>
      <c r="H38" s="46">
        <f t="shared" si="1"/>
        <v>77</v>
      </c>
      <c r="I38" s="44">
        <v>38</v>
      </c>
      <c r="J38" s="45">
        <v>38</v>
      </c>
      <c r="K38" s="45">
        <f t="shared" si="2"/>
        <v>76</v>
      </c>
      <c r="L38" s="47">
        <f t="shared" si="3"/>
        <v>73</v>
      </c>
      <c r="M38" s="64">
        <f t="shared" si="4"/>
        <v>150</v>
      </c>
      <c r="N38" s="48">
        <f t="shared" si="5"/>
        <v>156</v>
      </c>
      <c r="O38" s="57">
        <v>37137</v>
      </c>
    </row>
    <row r="39" spans="1:15">
      <c r="A39" s="56" t="s">
        <v>86</v>
      </c>
      <c r="B39" s="53" t="s">
        <v>47</v>
      </c>
      <c r="C39" s="45">
        <v>3.6</v>
      </c>
      <c r="D39" s="54">
        <v>2</v>
      </c>
      <c r="E39" s="44">
        <v>36</v>
      </c>
      <c r="F39" s="44">
        <v>40</v>
      </c>
      <c r="G39" s="45">
        <f t="shared" si="0"/>
        <v>76</v>
      </c>
      <c r="H39" s="46">
        <f t="shared" si="1"/>
        <v>74</v>
      </c>
      <c r="I39" s="44">
        <v>39</v>
      </c>
      <c r="J39" s="45">
        <v>41</v>
      </c>
      <c r="K39" s="45">
        <f t="shared" si="2"/>
        <v>80</v>
      </c>
      <c r="L39" s="47">
        <f t="shared" si="3"/>
        <v>78</v>
      </c>
      <c r="M39" s="64">
        <f t="shared" si="4"/>
        <v>152</v>
      </c>
      <c r="N39" s="48">
        <f t="shared" si="5"/>
        <v>156</v>
      </c>
      <c r="O39" s="57">
        <v>38884</v>
      </c>
    </row>
    <row r="40" spans="1:15">
      <c r="A40" s="56" t="s">
        <v>83</v>
      </c>
      <c r="B40" s="53" t="s">
        <v>74</v>
      </c>
      <c r="C40" s="45">
        <v>3.2</v>
      </c>
      <c r="D40" s="54">
        <v>2</v>
      </c>
      <c r="E40" s="44">
        <v>35</v>
      </c>
      <c r="F40" s="44">
        <v>38</v>
      </c>
      <c r="G40" s="45">
        <f t="shared" si="0"/>
        <v>73</v>
      </c>
      <c r="H40" s="46">
        <f t="shared" si="1"/>
        <v>71</v>
      </c>
      <c r="I40" s="44">
        <v>39</v>
      </c>
      <c r="J40" s="45">
        <v>44</v>
      </c>
      <c r="K40" s="45">
        <f t="shared" si="2"/>
        <v>83</v>
      </c>
      <c r="L40" s="47">
        <f t="shared" si="3"/>
        <v>81</v>
      </c>
      <c r="M40" s="64">
        <f t="shared" si="4"/>
        <v>152</v>
      </c>
      <c r="N40" s="48">
        <f t="shared" si="5"/>
        <v>156</v>
      </c>
      <c r="O40" s="57">
        <v>32439</v>
      </c>
    </row>
    <row r="41" spans="1:15">
      <c r="A41" s="56" t="s">
        <v>82</v>
      </c>
      <c r="B41" s="53" t="s">
        <v>53</v>
      </c>
      <c r="C41" s="45">
        <v>3.1</v>
      </c>
      <c r="D41" s="54">
        <v>2</v>
      </c>
      <c r="E41" s="44">
        <v>40</v>
      </c>
      <c r="F41" s="44">
        <v>39</v>
      </c>
      <c r="G41" s="45">
        <f t="shared" si="0"/>
        <v>79</v>
      </c>
      <c r="H41" s="46">
        <f t="shared" si="1"/>
        <v>77</v>
      </c>
      <c r="I41" s="44">
        <v>40</v>
      </c>
      <c r="J41" s="45">
        <v>38</v>
      </c>
      <c r="K41" s="45">
        <f t="shared" si="2"/>
        <v>78</v>
      </c>
      <c r="L41" s="47">
        <f t="shared" si="3"/>
        <v>76</v>
      </c>
      <c r="M41" s="64">
        <f t="shared" si="4"/>
        <v>153</v>
      </c>
      <c r="N41" s="48">
        <f t="shared" si="5"/>
        <v>157</v>
      </c>
      <c r="O41" s="57">
        <v>31164</v>
      </c>
    </row>
    <row r="42" spans="1:15">
      <c r="A42" s="56" t="s">
        <v>81</v>
      </c>
      <c r="B42" s="53" t="s">
        <v>47</v>
      </c>
      <c r="C42" s="45">
        <v>3</v>
      </c>
      <c r="D42" s="54">
        <v>1</v>
      </c>
      <c r="E42" s="44">
        <v>36</v>
      </c>
      <c r="F42" s="44">
        <v>42</v>
      </c>
      <c r="G42" s="45">
        <f t="shared" si="0"/>
        <v>78</v>
      </c>
      <c r="H42" s="46">
        <f t="shared" si="1"/>
        <v>77</v>
      </c>
      <c r="I42" s="44">
        <v>38</v>
      </c>
      <c r="J42" s="45">
        <v>41</v>
      </c>
      <c r="K42" s="45">
        <f t="shared" si="2"/>
        <v>79</v>
      </c>
      <c r="L42" s="47">
        <f t="shared" si="3"/>
        <v>78</v>
      </c>
      <c r="M42" s="64">
        <f t="shared" si="4"/>
        <v>155</v>
      </c>
      <c r="N42" s="48">
        <f t="shared" si="5"/>
        <v>157</v>
      </c>
      <c r="O42" s="57">
        <v>30943</v>
      </c>
    </row>
    <row r="43" spans="1:15">
      <c r="A43" s="56" t="s">
        <v>89</v>
      </c>
      <c r="B43" s="53" t="s">
        <v>66</v>
      </c>
      <c r="C43" s="45">
        <v>4.0999999999999996</v>
      </c>
      <c r="D43" s="54">
        <v>3</v>
      </c>
      <c r="E43" s="44">
        <v>38</v>
      </c>
      <c r="F43" s="44">
        <v>38</v>
      </c>
      <c r="G43" s="45">
        <f t="shared" si="0"/>
        <v>76</v>
      </c>
      <c r="H43" s="46">
        <f t="shared" si="1"/>
        <v>73</v>
      </c>
      <c r="I43" s="44">
        <v>42</v>
      </c>
      <c r="J43" s="45">
        <v>40</v>
      </c>
      <c r="K43" s="45">
        <f t="shared" si="2"/>
        <v>82</v>
      </c>
      <c r="L43" s="47">
        <f t="shared" si="3"/>
        <v>79</v>
      </c>
      <c r="M43" s="64">
        <f t="shared" si="4"/>
        <v>152</v>
      </c>
      <c r="N43" s="48">
        <f t="shared" si="5"/>
        <v>158</v>
      </c>
      <c r="O43" s="57">
        <v>37564</v>
      </c>
    </row>
    <row r="44" spans="1:15">
      <c r="A44" s="56" t="s">
        <v>102</v>
      </c>
      <c r="B44" s="53" t="s">
        <v>103</v>
      </c>
      <c r="C44" s="45">
        <v>7.2</v>
      </c>
      <c r="D44" s="54">
        <v>6</v>
      </c>
      <c r="E44" s="44">
        <v>41</v>
      </c>
      <c r="F44" s="44">
        <v>37</v>
      </c>
      <c r="G44" s="45">
        <f t="shared" si="0"/>
        <v>78</v>
      </c>
      <c r="H44" s="46">
        <f t="shared" si="1"/>
        <v>72</v>
      </c>
      <c r="I44" s="44">
        <v>41</v>
      </c>
      <c r="J44" s="45">
        <v>40</v>
      </c>
      <c r="K44" s="45">
        <f t="shared" si="2"/>
        <v>81</v>
      </c>
      <c r="L44" s="47">
        <f t="shared" si="3"/>
        <v>75</v>
      </c>
      <c r="M44" s="64">
        <f t="shared" si="4"/>
        <v>147</v>
      </c>
      <c r="N44" s="48">
        <f t="shared" si="5"/>
        <v>159</v>
      </c>
      <c r="O44" s="57">
        <v>26888</v>
      </c>
    </row>
    <row r="45" spans="1:15">
      <c r="A45" s="56" t="s">
        <v>96</v>
      </c>
      <c r="B45" s="53" t="s">
        <v>53</v>
      </c>
      <c r="C45" s="45">
        <v>5.7</v>
      </c>
      <c r="D45" s="54">
        <v>4</v>
      </c>
      <c r="E45" s="44">
        <v>39</v>
      </c>
      <c r="F45" s="44">
        <v>45</v>
      </c>
      <c r="G45" s="45">
        <f t="shared" ref="G45:G76" si="6">SUM(E45+F45)</f>
        <v>84</v>
      </c>
      <c r="H45" s="46">
        <f t="shared" ref="H45:H76" si="7">(G45-D45)</f>
        <v>80</v>
      </c>
      <c r="I45" s="44">
        <v>38</v>
      </c>
      <c r="J45" s="45">
        <v>38</v>
      </c>
      <c r="K45" s="45">
        <f t="shared" ref="K45:K76" si="8">SUM(I45:J45)</f>
        <v>76</v>
      </c>
      <c r="L45" s="47">
        <f t="shared" ref="L45:L76" si="9">+(K45-D45)</f>
        <v>72</v>
      </c>
      <c r="M45" s="64">
        <f t="shared" ref="M45:M76" si="10">SUM(H45+L45)</f>
        <v>152</v>
      </c>
      <c r="N45" s="48">
        <f t="shared" ref="N45:N65" si="11">(G45+K45)</f>
        <v>160</v>
      </c>
      <c r="O45" s="57">
        <v>25455</v>
      </c>
    </row>
    <row r="46" spans="1:15">
      <c r="A46" s="56" t="s">
        <v>71</v>
      </c>
      <c r="B46" s="53" t="s">
        <v>47</v>
      </c>
      <c r="C46" s="45">
        <v>1.2</v>
      </c>
      <c r="D46" s="54">
        <v>0</v>
      </c>
      <c r="E46" s="44">
        <v>38</v>
      </c>
      <c r="F46" s="44">
        <v>45</v>
      </c>
      <c r="G46" s="45">
        <f t="shared" si="6"/>
        <v>83</v>
      </c>
      <c r="H46" s="46">
        <f t="shared" si="7"/>
        <v>83</v>
      </c>
      <c r="I46" s="44">
        <v>41</v>
      </c>
      <c r="J46" s="45">
        <v>36</v>
      </c>
      <c r="K46" s="45">
        <f t="shared" si="8"/>
        <v>77</v>
      </c>
      <c r="L46" s="47">
        <f t="shared" si="9"/>
        <v>77</v>
      </c>
      <c r="M46" s="64">
        <f t="shared" si="10"/>
        <v>160</v>
      </c>
      <c r="N46" s="48">
        <f t="shared" si="11"/>
        <v>160</v>
      </c>
      <c r="O46" s="57">
        <v>28408</v>
      </c>
    </row>
    <row r="47" spans="1:15">
      <c r="A47" s="56" t="s">
        <v>62</v>
      </c>
      <c r="B47" s="53" t="s">
        <v>47</v>
      </c>
      <c r="C47" s="45">
        <v>0.8</v>
      </c>
      <c r="D47" s="54">
        <v>-1</v>
      </c>
      <c r="E47" s="44">
        <v>39</v>
      </c>
      <c r="F47" s="44">
        <v>41</v>
      </c>
      <c r="G47" s="45">
        <f t="shared" si="6"/>
        <v>80</v>
      </c>
      <c r="H47" s="46">
        <f t="shared" si="7"/>
        <v>81</v>
      </c>
      <c r="I47" s="44">
        <v>40</v>
      </c>
      <c r="J47" s="45">
        <v>40</v>
      </c>
      <c r="K47" s="45">
        <f t="shared" si="8"/>
        <v>80</v>
      </c>
      <c r="L47" s="47">
        <f t="shared" si="9"/>
        <v>81</v>
      </c>
      <c r="M47" s="64">
        <f t="shared" si="10"/>
        <v>162</v>
      </c>
      <c r="N47" s="48">
        <f t="shared" si="11"/>
        <v>160</v>
      </c>
      <c r="O47" s="57">
        <v>26334</v>
      </c>
    </row>
    <row r="48" spans="1:15">
      <c r="A48" s="56" t="s">
        <v>73</v>
      </c>
      <c r="B48" s="53" t="s">
        <v>74</v>
      </c>
      <c r="C48" s="45">
        <v>1.7</v>
      </c>
      <c r="D48" s="54">
        <v>0</v>
      </c>
      <c r="E48" s="44">
        <v>39</v>
      </c>
      <c r="F48" s="44">
        <v>36</v>
      </c>
      <c r="G48" s="45">
        <f t="shared" si="6"/>
        <v>75</v>
      </c>
      <c r="H48" s="46">
        <f t="shared" si="7"/>
        <v>75</v>
      </c>
      <c r="I48" s="44">
        <v>41</v>
      </c>
      <c r="J48" s="45">
        <v>44</v>
      </c>
      <c r="K48" s="45">
        <f t="shared" si="8"/>
        <v>85</v>
      </c>
      <c r="L48" s="47">
        <f t="shared" si="9"/>
        <v>85</v>
      </c>
      <c r="M48" s="64">
        <f t="shared" si="10"/>
        <v>160</v>
      </c>
      <c r="N48" s="48">
        <f t="shared" si="11"/>
        <v>160</v>
      </c>
      <c r="O48" s="57">
        <v>27263</v>
      </c>
    </row>
    <row r="49" spans="1:15">
      <c r="A49" s="56" t="s">
        <v>113</v>
      </c>
      <c r="B49" s="53" t="s">
        <v>66</v>
      </c>
      <c r="C49" s="45">
        <v>9.1</v>
      </c>
      <c r="D49" s="54">
        <v>8</v>
      </c>
      <c r="E49" s="44">
        <v>38</v>
      </c>
      <c r="F49" s="44">
        <v>42</v>
      </c>
      <c r="G49" s="45">
        <f t="shared" si="6"/>
        <v>80</v>
      </c>
      <c r="H49" s="46">
        <f t="shared" si="7"/>
        <v>72</v>
      </c>
      <c r="I49" s="44">
        <v>42</v>
      </c>
      <c r="J49" s="45">
        <v>39</v>
      </c>
      <c r="K49" s="45">
        <f t="shared" si="8"/>
        <v>81</v>
      </c>
      <c r="L49" s="47">
        <f t="shared" si="9"/>
        <v>73</v>
      </c>
      <c r="M49" s="64">
        <f t="shared" si="10"/>
        <v>145</v>
      </c>
      <c r="N49" s="48">
        <f t="shared" si="11"/>
        <v>161</v>
      </c>
      <c r="O49" s="57">
        <v>32333</v>
      </c>
    </row>
    <row r="50" spans="1:15">
      <c r="A50" s="56" t="s">
        <v>87</v>
      </c>
      <c r="B50" s="53" t="s">
        <v>47</v>
      </c>
      <c r="C50" s="45">
        <v>3.7</v>
      </c>
      <c r="D50" s="54">
        <v>2</v>
      </c>
      <c r="E50" s="44">
        <v>38</v>
      </c>
      <c r="F50" s="44">
        <v>41</v>
      </c>
      <c r="G50" s="45">
        <f t="shared" si="6"/>
        <v>79</v>
      </c>
      <c r="H50" s="46">
        <f t="shared" si="7"/>
        <v>77</v>
      </c>
      <c r="I50" s="44">
        <v>43</v>
      </c>
      <c r="J50" s="45">
        <v>39</v>
      </c>
      <c r="K50" s="45">
        <f t="shared" si="8"/>
        <v>82</v>
      </c>
      <c r="L50" s="47">
        <f t="shared" si="9"/>
        <v>80</v>
      </c>
      <c r="M50" s="64">
        <f t="shared" si="10"/>
        <v>157</v>
      </c>
      <c r="N50" s="48">
        <f t="shared" si="11"/>
        <v>161</v>
      </c>
      <c r="O50" s="57">
        <v>23870</v>
      </c>
    </row>
    <row r="51" spans="1:15">
      <c r="A51" s="56" t="s">
        <v>105</v>
      </c>
      <c r="B51" s="53" t="s">
        <v>45</v>
      </c>
      <c r="C51" s="45">
        <v>7.2</v>
      </c>
      <c r="D51" s="54">
        <v>6</v>
      </c>
      <c r="E51" s="44">
        <v>43</v>
      </c>
      <c r="F51" s="44">
        <v>38</v>
      </c>
      <c r="G51" s="45">
        <f t="shared" si="6"/>
        <v>81</v>
      </c>
      <c r="H51" s="46">
        <f t="shared" si="7"/>
        <v>75</v>
      </c>
      <c r="I51" s="44">
        <v>40</v>
      </c>
      <c r="J51" s="45">
        <v>41</v>
      </c>
      <c r="K51" s="45">
        <f t="shared" si="8"/>
        <v>81</v>
      </c>
      <c r="L51" s="47">
        <f t="shared" si="9"/>
        <v>75</v>
      </c>
      <c r="M51" s="64">
        <f t="shared" si="10"/>
        <v>150</v>
      </c>
      <c r="N51" s="48">
        <f t="shared" si="11"/>
        <v>162</v>
      </c>
      <c r="O51" s="57">
        <v>38888</v>
      </c>
    </row>
    <row r="52" spans="1:15">
      <c r="A52" s="56" t="s">
        <v>91</v>
      </c>
      <c r="B52" s="53" t="s">
        <v>66</v>
      </c>
      <c r="C52" s="45">
        <v>4.5999999999999996</v>
      </c>
      <c r="D52" s="54">
        <v>3</v>
      </c>
      <c r="E52" s="44">
        <v>39</v>
      </c>
      <c r="F52" s="44">
        <v>42</v>
      </c>
      <c r="G52" s="45">
        <f t="shared" si="6"/>
        <v>81</v>
      </c>
      <c r="H52" s="46">
        <f t="shared" si="7"/>
        <v>78</v>
      </c>
      <c r="I52" s="44">
        <v>43</v>
      </c>
      <c r="J52" s="45">
        <v>38</v>
      </c>
      <c r="K52" s="45">
        <f t="shared" si="8"/>
        <v>81</v>
      </c>
      <c r="L52" s="47">
        <f t="shared" si="9"/>
        <v>78</v>
      </c>
      <c r="M52" s="64">
        <f t="shared" si="10"/>
        <v>156</v>
      </c>
      <c r="N52" s="48">
        <f t="shared" si="11"/>
        <v>162</v>
      </c>
      <c r="O52" s="57">
        <v>27653</v>
      </c>
    </row>
    <row r="53" spans="1:15">
      <c r="A53" s="56" t="s">
        <v>104</v>
      </c>
      <c r="B53" s="53" t="s">
        <v>47</v>
      </c>
      <c r="C53" s="45">
        <v>7.2</v>
      </c>
      <c r="D53" s="54">
        <v>6</v>
      </c>
      <c r="E53" s="44">
        <v>43</v>
      </c>
      <c r="F53" s="44">
        <v>37</v>
      </c>
      <c r="G53" s="45">
        <f t="shared" si="6"/>
        <v>80</v>
      </c>
      <c r="H53" s="46">
        <f t="shared" si="7"/>
        <v>74</v>
      </c>
      <c r="I53" s="44">
        <v>41</v>
      </c>
      <c r="J53" s="45">
        <v>41</v>
      </c>
      <c r="K53" s="45">
        <f t="shared" si="8"/>
        <v>82</v>
      </c>
      <c r="L53" s="47">
        <f t="shared" si="9"/>
        <v>76</v>
      </c>
      <c r="M53" s="64">
        <f t="shared" si="10"/>
        <v>150</v>
      </c>
      <c r="N53" s="48">
        <f t="shared" si="11"/>
        <v>162</v>
      </c>
      <c r="O53" s="57">
        <v>25144</v>
      </c>
    </row>
    <row r="54" spans="1:15">
      <c r="A54" s="56" t="s">
        <v>95</v>
      </c>
      <c r="B54" s="53" t="s">
        <v>45</v>
      </c>
      <c r="C54" s="45">
        <v>5.5</v>
      </c>
      <c r="D54" s="54">
        <v>4</v>
      </c>
      <c r="E54" s="44">
        <v>42</v>
      </c>
      <c r="F54" s="44">
        <v>39</v>
      </c>
      <c r="G54" s="45">
        <f t="shared" si="6"/>
        <v>81</v>
      </c>
      <c r="H54" s="46">
        <f t="shared" si="7"/>
        <v>77</v>
      </c>
      <c r="I54" s="44">
        <v>43</v>
      </c>
      <c r="J54" s="45">
        <v>39</v>
      </c>
      <c r="K54" s="45">
        <f t="shared" si="8"/>
        <v>82</v>
      </c>
      <c r="L54" s="47">
        <f t="shared" si="9"/>
        <v>78</v>
      </c>
      <c r="M54" s="64">
        <f t="shared" si="10"/>
        <v>155</v>
      </c>
      <c r="N54" s="48">
        <f t="shared" si="11"/>
        <v>163</v>
      </c>
      <c r="O54" s="57">
        <v>23787</v>
      </c>
    </row>
    <row r="55" spans="1:15">
      <c r="A55" s="56" t="s">
        <v>97</v>
      </c>
      <c r="B55" s="53" t="s">
        <v>47</v>
      </c>
      <c r="C55" s="45">
        <v>6.3</v>
      </c>
      <c r="D55" s="54">
        <v>5</v>
      </c>
      <c r="E55" s="44">
        <v>40</v>
      </c>
      <c r="F55" s="44">
        <v>38</v>
      </c>
      <c r="G55" s="45">
        <f t="shared" si="6"/>
        <v>78</v>
      </c>
      <c r="H55" s="46">
        <f t="shared" si="7"/>
        <v>73</v>
      </c>
      <c r="I55" s="44">
        <v>44</v>
      </c>
      <c r="J55" s="45">
        <v>42</v>
      </c>
      <c r="K55" s="45">
        <f t="shared" si="8"/>
        <v>86</v>
      </c>
      <c r="L55" s="47">
        <f t="shared" si="9"/>
        <v>81</v>
      </c>
      <c r="M55" s="64">
        <f t="shared" si="10"/>
        <v>154</v>
      </c>
      <c r="N55" s="48">
        <f t="shared" si="11"/>
        <v>164</v>
      </c>
      <c r="O55" s="57">
        <v>25939</v>
      </c>
    </row>
    <row r="56" spans="1:15">
      <c r="A56" s="56" t="s">
        <v>115</v>
      </c>
      <c r="B56" s="53" t="s">
        <v>45</v>
      </c>
      <c r="C56" s="45">
        <v>9.3000000000000007</v>
      </c>
      <c r="D56" s="54">
        <v>8</v>
      </c>
      <c r="E56" s="44">
        <v>43</v>
      </c>
      <c r="F56" s="44">
        <v>43</v>
      </c>
      <c r="G56" s="45">
        <f t="shared" si="6"/>
        <v>86</v>
      </c>
      <c r="H56" s="46">
        <f t="shared" si="7"/>
        <v>78</v>
      </c>
      <c r="I56" s="44">
        <v>37</v>
      </c>
      <c r="J56" s="45">
        <v>43</v>
      </c>
      <c r="K56" s="45">
        <f t="shared" si="8"/>
        <v>80</v>
      </c>
      <c r="L56" s="47">
        <f t="shared" si="9"/>
        <v>72</v>
      </c>
      <c r="M56" s="64">
        <f t="shared" si="10"/>
        <v>150</v>
      </c>
      <c r="N56" s="48">
        <f t="shared" si="11"/>
        <v>166</v>
      </c>
      <c r="O56" s="57">
        <v>30469</v>
      </c>
    </row>
    <row r="57" spans="1:15">
      <c r="A57" s="56" t="s">
        <v>101</v>
      </c>
      <c r="B57" s="53" t="s">
        <v>53</v>
      </c>
      <c r="C57" s="45">
        <v>7.1</v>
      </c>
      <c r="D57" s="54">
        <v>6</v>
      </c>
      <c r="E57" s="44">
        <v>44</v>
      </c>
      <c r="F57" s="44">
        <v>38</v>
      </c>
      <c r="G57" s="45">
        <f t="shared" si="6"/>
        <v>82</v>
      </c>
      <c r="H57" s="46">
        <f t="shared" si="7"/>
        <v>76</v>
      </c>
      <c r="I57" s="44">
        <v>43</v>
      </c>
      <c r="J57" s="45">
        <v>41</v>
      </c>
      <c r="K57" s="45">
        <f t="shared" si="8"/>
        <v>84</v>
      </c>
      <c r="L57" s="47">
        <f t="shared" si="9"/>
        <v>78</v>
      </c>
      <c r="M57" s="64">
        <f t="shared" si="10"/>
        <v>154</v>
      </c>
      <c r="N57" s="48">
        <f t="shared" si="11"/>
        <v>166</v>
      </c>
      <c r="O57" s="57">
        <v>38079</v>
      </c>
    </row>
    <row r="58" spans="1:15">
      <c r="A58" s="56" t="s">
        <v>98</v>
      </c>
      <c r="B58" s="53" t="s">
        <v>45</v>
      </c>
      <c r="C58" s="45">
        <v>6.3</v>
      </c>
      <c r="D58" s="54">
        <v>5</v>
      </c>
      <c r="E58" s="44">
        <v>40</v>
      </c>
      <c r="F58" s="44">
        <v>42</v>
      </c>
      <c r="G58" s="45">
        <f t="shared" si="6"/>
        <v>82</v>
      </c>
      <c r="H58" s="46">
        <f t="shared" si="7"/>
        <v>77</v>
      </c>
      <c r="I58" s="44">
        <v>42</v>
      </c>
      <c r="J58" s="45">
        <v>42</v>
      </c>
      <c r="K58" s="45">
        <f t="shared" si="8"/>
        <v>84</v>
      </c>
      <c r="L58" s="47">
        <f t="shared" si="9"/>
        <v>79</v>
      </c>
      <c r="M58" s="64">
        <f t="shared" si="10"/>
        <v>156</v>
      </c>
      <c r="N58" s="48">
        <f t="shared" si="11"/>
        <v>166</v>
      </c>
      <c r="O58" s="57">
        <v>27857</v>
      </c>
    </row>
    <row r="59" spans="1:15">
      <c r="A59" s="56" t="s">
        <v>109</v>
      </c>
      <c r="B59" s="53" t="s">
        <v>47</v>
      </c>
      <c r="C59" s="45">
        <v>8</v>
      </c>
      <c r="D59" s="54">
        <v>7</v>
      </c>
      <c r="E59" s="44">
        <v>42</v>
      </c>
      <c r="F59" s="44">
        <v>41</v>
      </c>
      <c r="G59" s="45">
        <f t="shared" si="6"/>
        <v>83</v>
      </c>
      <c r="H59" s="46">
        <f t="shared" si="7"/>
        <v>76</v>
      </c>
      <c r="I59" s="44">
        <v>42</v>
      </c>
      <c r="J59" s="45">
        <v>42</v>
      </c>
      <c r="K59" s="45">
        <f t="shared" si="8"/>
        <v>84</v>
      </c>
      <c r="L59" s="47">
        <f t="shared" si="9"/>
        <v>77</v>
      </c>
      <c r="M59" s="64">
        <f t="shared" si="10"/>
        <v>153</v>
      </c>
      <c r="N59" s="48">
        <f t="shared" si="11"/>
        <v>167</v>
      </c>
      <c r="O59" s="57">
        <v>22999</v>
      </c>
    </row>
    <row r="60" spans="1:15">
      <c r="A60" s="56" t="s">
        <v>107</v>
      </c>
      <c r="B60" s="53" t="s">
        <v>58</v>
      </c>
      <c r="C60" s="45">
        <v>7.7</v>
      </c>
      <c r="D60" s="54">
        <v>6</v>
      </c>
      <c r="E60" s="44">
        <v>39</v>
      </c>
      <c r="F60" s="44">
        <v>43</v>
      </c>
      <c r="G60" s="45">
        <f t="shared" si="6"/>
        <v>82</v>
      </c>
      <c r="H60" s="46">
        <f t="shared" si="7"/>
        <v>76</v>
      </c>
      <c r="I60" s="44">
        <v>45</v>
      </c>
      <c r="J60" s="45">
        <v>42</v>
      </c>
      <c r="K60" s="45">
        <f t="shared" si="8"/>
        <v>87</v>
      </c>
      <c r="L60" s="47">
        <f t="shared" si="9"/>
        <v>81</v>
      </c>
      <c r="M60" s="64">
        <f t="shared" si="10"/>
        <v>157</v>
      </c>
      <c r="N60" s="48">
        <f t="shared" si="11"/>
        <v>169</v>
      </c>
      <c r="O60" s="57">
        <v>20973</v>
      </c>
    </row>
    <row r="61" spans="1:15">
      <c r="A61" s="56" t="s">
        <v>116</v>
      </c>
      <c r="B61" s="53" t="s">
        <v>45</v>
      </c>
      <c r="C61" s="45">
        <v>9.4</v>
      </c>
      <c r="D61" s="54">
        <v>8</v>
      </c>
      <c r="E61" s="44">
        <v>40</v>
      </c>
      <c r="F61" s="44">
        <v>46</v>
      </c>
      <c r="G61" s="45">
        <f t="shared" si="6"/>
        <v>86</v>
      </c>
      <c r="H61" s="46">
        <f t="shared" si="7"/>
        <v>78</v>
      </c>
      <c r="I61" s="44">
        <v>46</v>
      </c>
      <c r="J61" s="45">
        <v>43</v>
      </c>
      <c r="K61" s="45">
        <f t="shared" si="8"/>
        <v>89</v>
      </c>
      <c r="L61" s="47">
        <f t="shared" si="9"/>
        <v>81</v>
      </c>
      <c r="M61" s="64">
        <f t="shared" si="10"/>
        <v>159</v>
      </c>
      <c r="N61" s="48">
        <f t="shared" si="11"/>
        <v>175</v>
      </c>
      <c r="O61" s="57">
        <v>24434</v>
      </c>
    </row>
    <row r="62" spans="1:15">
      <c r="A62" s="56" t="s">
        <v>85</v>
      </c>
      <c r="B62" s="53" t="s">
        <v>66</v>
      </c>
      <c r="C62" s="45">
        <v>3.5</v>
      </c>
      <c r="D62" s="54">
        <v>2</v>
      </c>
      <c r="E62" s="44">
        <v>45</v>
      </c>
      <c r="F62" s="44">
        <v>42</v>
      </c>
      <c r="G62" s="45">
        <f t="shared" si="6"/>
        <v>87</v>
      </c>
      <c r="H62" s="46">
        <f t="shared" si="7"/>
        <v>85</v>
      </c>
      <c r="I62" s="44">
        <v>41</v>
      </c>
      <c r="J62" s="45">
        <v>50</v>
      </c>
      <c r="K62" s="45">
        <f t="shared" si="8"/>
        <v>91</v>
      </c>
      <c r="L62" s="47">
        <f t="shared" si="9"/>
        <v>89</v>
      </c>
      <c r="M62" s="64">
        <f t="shared" si="10"/>
        <v>174</v>
      </c>
      <c r="N62" s="48">
        <f t="shared" si="11"/>
        <v>178</v>
      </c>
      <c r="O62" s="57">
        <v>30173</v>
      </c>
    </row>
    <row r="63" spans="1:15">
      <c r="A63" s="56" t="s">
        <v>117</v>
      </c>
      <c r="B63" s="53" t="s">
        <v>66</v>
      </c>
      <c r="C63" s="45">
        <v>9.8000000000000007</v>
      </c>
      <c r="D63" s="54">
        <v>9</v>
      </c>
      <c r="E63" s="44">
        <v>42</v>
      </c>
      <c r="F63" s="44">
        <v>45</v>
      </c>
      <c r="G63" s="45">
        <f t="shared" si="6"/>
        <v>87</v>
      </c>
      <c r="H63" s="46">
        <f t="shared" si="7"/>
        <v>78</v>
      </c>
      <c r="I63" s="44">
        <v>46</v>
      </c>
      <c r="J63" s="45">
        <v>48</v>
      </c>
      <c r="K63" s="45">
        <f t="shared" si="8"/>
        <v>94</v>
      </c>
      <c r="L63" s="47">
        <f t="shared" si="9"/>
        <v>85</v>
      </c>
      <c r="M63" s="64">
        <f t="shared" si="10"/>
        <v>163</v>
      </c>
      <c r="N63" s="48">
        <f t="shared" si="11"/>
        <v>181</v>
      </c>
      <c r="O63" s="57">
        <v>23539</v>
      </c>
    </row>
    <row r="64" spans="1:15">
      <c r="A64" s="56" t="s">
        <v>114</v>
      </c>
      <c r="B64" s="53" t="s">
        <v>47</v>
      </c>
      <c r="C64" s="45">
        <v>9.1</v>
      </c>
      <c r="D64" s="54">
        <v>8</v>
      </c>
      <c r="E64" s="44">
        <v>45</v>
      </c>
      <c r="F64" s="44">
        <v>41</v>
      </c>
      <c r="G64" s="45">
        <f t="shared" si="6"/>
        <v>86</v>
      </c>
      <c r="H64" s="46">
        <f t="shared" si="7"/>
        <v>78</v>
      </c>
      <c r="I64" s="44">
        <v>45</v>
      </c>
      <c r="J64" s="45">
        <v>50</v>
      </c>
      <c r="K64" s="45">
        <f t="shared" si="8"/>
        <v>95</v>
      </c>
      <c r="L64" s="47">
        <f t="shared" si="9"/>
        <v>87</v>
      </c>
      <c r="M64" s="64">
        <f t="shared" si="10"/>
        <v>165</v>
      </c>
      <c r="N64" s="48">
        <f t="shared" si="11"/>
        <v>181</v>
      </c>
      <c r="O64" s="57">
        <v>33380</v>
      </c>
    </row>
    <row r="65" spans="1:15">
      <c r="A65" s="56" t="s">
        <v>110</v>
      </c>
      <c r="B65" s="53" t="s">
        <v>53</v>
      </c>
      <c r="C65" s="45">
        <v>8.1999999999999993</v>
      </c>
      <c r="D65" s="54">
        <v>7</v>
      </c>
      <c r="E65" s="44">
        <v>43</v>
      </c>
      <c r="F65" s="44">
        <v>47</v>
      </c>
      <c r="G65" s="45">
        <f t="shared" si="6"/>
        <v>90</v>
      </c>
      <c r="H65" s="46">
        <f t="shared" si="7"/>
        <v>83</v>
      </c>
      <c r="I65" s="44">
        <v>43</v>
      </c>
      <c r="J65" s="45">
        <v>49</v>
      </c>
      <c r="K65" s="45">
        <f t="shared" si="8"/>
        <v>92</v>
      </c>
      <c r="L65" s="47">
        <f t="shared" si="9"/>
        <v>85</v>
      </c>
      <c r="M65" s="64">
        <f t="shared" si="10"/>
        <v>168</v>
      </c>
      <c r="N65" s="48">
        <f t="shared" si="11"/>
        <v>182</v>
      </c>
      <c r="O65" s="57">
        <v>22769</v>
      </c>
    </row>
    <row r="66" spans="1:15">
      <c r="A66" s="56" t="s">
        <v>56</v>
      </c>
      <c r="B66" s="53" t="s">
        <v>47</v>
      </c>
      <c r="C66" s="45">
        <v>0.1</v>
      </c>
      <c r="D66" s="54">
        <v>-2</v>
      </c>
      <c r="E66" s="44" t="s">
        <v>5</v>
      </c>
      <c r="F66" s="44" t="s">
        <v>221</v>
      </c>
      <c r="G66" s="44" t="s">
        <v>222</v>
      </c>
      <c r="H66" s="119" t="s">
        <v>11</v>
      </c>
      <c r="I66" s="44">
        <v>38</v>
      </c>
      <c r="J66" s="45">
        <v>34</v>
      </c>
      <c r="K66" s="45">
        <f t="shared" si="8"/>
        <v>72</v>
      </c>
      <c r="L66" s="47">
        <f t="shared" si="9"/>
        <v>74</v>
      </c>
      <c r="M66" s="121" t="s">
        <v>11</v>
      </c>
      <c r="N66" s="122" t="s">
        <v>11</v>
      </c>
      <c r="O66" s="57">
        <v>35107</v>
      </c>
    </row>
    <row r="67" spans="1:15">
      <c r="A67" s="56" t="s">
        <v>216</v>
      </c>
      <c r="B67" s="53" t="s">
        <v>47</v>
      </c>
      <c r="C67" s="45">
        <v>4.2</v>
      </c>
      <c r="D67" s="54">
        <v>3</v>
      </c>
      <c r="E67" s="44" t="s">
        <v>217</v>
      </c>
      <c r="F67" s="44" t="s">
        <v>218</v>
      </c>
      <c r="G67" s="45" t="s">
        <v>219</v>
      </c>
      <c r="H67" s="46" t="s">
        <v>224</v>
      </c>
      <c r="I67" s="44">
        <v>41</v>
      </c>
      <c r="J67" s="45">
        <v>38</v>
      </c>
      <c r="K67" s="45">
        <f t="shared" si="8"/>
        <v>79</v>
      </c>
      <c r="L67" s="47">
        <f t="shared" si="9"/>
        <v>76</v>
      </c>
      <c r="M67" s="121" t="s">
        <v>11</v>
      </c>
      <c r="N67" s="122" t="s">
        <v>11</v>
      </c>
      <c r="O67" s="57">
        <v>26210</v>
      </c>
    </row>
    <row r="68" spans="1:15">
      <c r="A68" s="56" t="s">
        <v>65</v>
      </c>
      <c r="B68" s="53" t="s">
        <v>66</v>
      </c>
      <c r="C68" s="45">
        <v>0.9</v>
      </c>
      <c r="D68" s="54">
        <v>-1</v>
      </c>
      <c r="E68" s="44">
        <v>45</v>
      </c>
      <c r="F68" s="44">
        <v>41</v>
      </c>
      <c r="G68" s="45">
        <f>SUM(E68+F68)</f>
        <v>86</v>
      </c>
      <c r="H68" s="46">
        <f>(G68-D68)</f>
        <v>87</v>
      </c>
      <c r="I68" s="44" t="s">
        <v>11</v>
      </c>
      <c r="J68" s="44" t="s">
        <v>11</v>
      </c>
      <c r="K68" s="44" t="s">
        <v>11</v>
      </c>
      <c r="L68" s="78" t="s">
        <v>11</v>
      </c>
      <c r="M68" s="121" t="s">
        <v>11</v>
      </c>
      <c r="N68" s="122" t="s">
        <v>11</v>
      </c>
      <c r="O68" s="57">
        <v>29353</v>
      </c>
    </row>
    <row r="69" spans="1:15">
      <c r="A69" s="56" t="s">
        <v>93</v>
      </c>
      <c r="B69" s="53" t="s">
        <v>47</v>
      </c>
      <c r="C69" s="45">
        <v>4.8</v>
      </c>
      <c r="D69" s="54" t="s">
        <v>5</v>
      </c>
      <c r="E69" s="44" t="s">
        <v>221</v>
      </c>
      <c r="F69" s="44" t="s">
        <v>222</v>
      </c>
      <c r="G69" s="44" t="s">
        <v>11</v>
      </c>
      <c r="H69" s="119" t="s">
        <v>11</v>
      </c>
      <c r="I69" s="44" t="s">
        <v>11</v>
      </c>
      <c r="J69" s="44" t="s">
        <v>11</v>
      </c>
      <c r="K69" s="44" t="s">
        <v>11</v>
      </c>
      <c r="L69" s="78" t="s">
        <v>11</v>
      </c>
      <c r="M69" s="121" t="s">
        <v>11</v>
      </c>
      <c r="N69" s="122" t="s">
        <v>11</v>
      </c>
      <c r="O69" s="57">
        <v>37691</v>
      </c>
    </row>
    <row r="70" spans="1:15">
      <c r="A70" s="117" t="s">
        <v>84</v>
      </c>
      <c r="B70" s="53" t="s">
        <v>66</v>
      </c>
      <c r="C70" s="45">
        <v>3.2</v>
      </c>
      <c r="D70" s="118" t="s">
        <v>11</v>
      </c>
      <c r="E70" s="44" t="s">
        <v>11</v>
      </c>
      <c r="F70" s="44" t="s">
        <v>11</v>
      </c>
      <c r="G70" s="44" t="s">
        <v>11</v>
      </c>
      <c r="H70" s="119" t="s">
        <v>11</v>
      </c>
      <c r="I70" s="44" t="s">
        <v>11</v>
      </c>
      <c r="J70" s="44" t="s">
        <v>11</v>
      </c>
      <c r="K70" s="44" t="s">
        <v>11</v>
      </c>
      <c r="L70" s="78" t="s">
        <v>11</v>
      </c>
      <c r="M70" s="121" t="s">
        <v>11</v>
      </c>
      <c r="N70" s="122" t="s">
        <v>11</v>
      </c>
      <c r="O70" s="57">
        <v>28066</v>
      </c>
    </row>
    <row r="71" spans="1:15">
      <c r="A71" s="56" t="s">
        <v>64</v>
      </c>
      <c r="B71" s="53" t="s">
        <v>47</v>
      </c>
      <c r="C71" s="45">
        <v>0.9</v>
      </c>
      <c r="D71" s="54">
        <v>-1</v>
      </c>
      <c r="E71" s="44">
        <v>37</v>
      </c>
      <c r="F71" s="44">
        <v>37</v>
      </c>
      <c r="G71" s="45">
        <f t="shared" ref="G71:G77" si="12">SUM(E71+F71)</f>
        <v>74</v>
      </c>
      <c r="H71" s="46">
        <f t="shared" ref="H71:H77" si="13">(G71-D71)</f>
        <v>75</v>
      </c>
      <c r="I71" s="44" t="s">
        <v>5</v>
      </c>
      <c r="J71" s="45" t="s">
        <v>221</v>
      </c>
      <c r="K71" s="45" t="s">
        <v>222</v>
      </c>
      <c r="L71" s="78" t="s">
        <v>11</v>
      </c>
      <c r="M71" s="121" t="s">
        <v>11</v>
      </c>
      <c r="N71" s="122" t="s">
        <v>11</v>
      </c>
      <c r="O71" s="57">
        <v>37347</v>
      </c>
    </row>
    <row r="72" spans="1:15">
      <c r="A72" s="56" t="s">
        <v>55</v>
      </c>
      <c r="B72" s="53" t="s">
        <v>51</v>
      </c>
      <c r="C72" s="45">
        <v>0</v>
      </c>
      <c r="D72" s="54">
        <v>-2</v>
      </c>
      <c r="E72" s="44">
        <v>37</v>
      </c>
      <c r="F72" s="44">
        <v>37</v>
      </c>
      <c r="G72" s="45">
        <f t="shared" si="12"/>
        <v>74</v>
      </c>
      <c r="H72" s="46">
        <f t="shared" si="13"/>
        <v>76</v>
      </c>
      <c r="I72" s="44" t="s">
        <v>5</v>
      </c>
      <c r="J72" s="45" t="s">
        <v>221</v>
      </c>
      <c r="K72" s="45" t="s">
        <v>222</v>
      </c>
      <c r="L72" s="78" t="s">
        <v>11</v>
      </c>
      <c r="M72" s="121" t="s">
        <v>11</v>
      </c>
      <c r="N72" s="122" t="s">
        <v>11</v>
      </c>
      <c r="O72" s="57">
        <v>28240</v>
      </c>
    </row>
    <row r="73" spans="1:15">
      <c r="A73" s="56" t="s">
        <v>46</v>
      </c>
      <c r="B73" s="53" t="s">
        <v>47</v>
      </c>
      <c r="C73" s="45">
        <v>-2.1</v>
      </c>
      <c r="D73" s="54">
        <v>-4</v>
      </c>
      <c r="E73" s="44">
        <v>36</v>
      </c>
      <c r="F73" s="44">
        <v>38</v>
      </c>
      <c r="G73" s="45">
        <f t="shared" si="12"/>
        <v>74</v>
      </c>
      <c r="H73" s="46">
        <f t="shared" si="13"/>
        <v>78</v>
      </c>
      <c r="I73" s="44" t="s">
        <v>5</v>
      </c>
      <c r="J73" s="45" t="s">
        <v>221</v>
      </c>
      <c r="K73" s="45" t="s">
        <v>222</v>
      </c>
      <c r="L73" s="78" t="s">
        <v>11</v>
      </c>
      <c r="M73" s="121" t="s">
        <v>11</v>
      </c>
      <c r="N73" s="122" t="s">
        <v>11</v>
      </c>
      <c r="O73" s="57">
        <v>37079</v>
      </c>
    </row>
    <row r="74" spans="1:15">
      <c r="A74" s="56" t="s">
        <v>108</v>
      </c>
      <c r="B74" s="53" t="s">
        <v>47</v>
      </c>
      <c r="C74" s="45">
        <v>7.9</v>
      </c>
      <c r="D74" s="54">
        <v>7</v>
      </c>
      <c r="E74" s="44">
        <v>38</v>
      </c>
      <c r="F74" s="44">
        <v>37</v>
      </c>
      <c r="G74" s="45">
        <f t="shared" si="12"/>
        <v>75</v>
      </c>
      <c r="H74" s="46">
        <f t="shared" si="13"/>
        <v>68</v>
      </c>
      <c r="I74" s="44" t="s">
        <v>5</v>
      </c>
      <c r="J74" s="45" t="s">
        <v>221</v>
      </c>
      <c r="K74" s="45" t="s">
        <v>222</v>
      </c>
      <c r="L74" s="78" t="s">
        <v>11</v>
      </c>
      <c r="M74" s="121" t="s">
        <v>11</v>
      </c>
      <c r="N74" s="122" t="s">
        <v>11</v>
      </c>
      <c r="O74" s="57">
        <v>34117</v>
      </c>
    </row>
    <row r="75" spans="1:15">
      <c r="A75" s="56" t="s">
        <v>50</v>
      </c>
      <c r="B75" s="53" t="s">
        <v>51</v>
      </c>
      <c r="C75" s="45">
        <v>-1</v>
      </c>
      <c r="D75" s="54">
        <v>-3</v>
      </c>
      <c r="E75" s="44">
        <v>38</v>
      </c>
      <c r="F75" s="44">
        <v>41</v>
      </c>
      <c r="G75" s="45">
        <f t="shared" si="12"/>
        <v>79</v>
      </c>
      <c r="H75" s="46">
        <f t="shared" si="13"/>
        <v>82</v>
      </c>
      <c r="I75" s="44" t="s">
        <v>5</v>
      </c>
      <c r="J75" s="45" t="s">
        <v>221</v>
      </c>
      <c r="K75" s="45" t="s">
        <v>222</v>
      </c>
      <c r="L75" s="78" t="s">
        <v>11</v>
      </c>
      <c r="M75" s="121" t="s">
        <v>11</v>
      </c>
      <c r="N75" s="122" t="s">
        <v>11</v>
      </c>
      <c r="O75" s="57">
        <v>29151</v>
      </c>
    </row>
    <row r="76" spans="1:15">
      <c r="A76" s="56" t="s">
        <v>111</v>
      </c>
      <c r="B76" s="53" t="s">
        <v>45</v>
      </c>
      <c r="C76" s="45">
        <v>8.5</v>
      </c>
      <c r="D76" s="54">
        <v>7</v>
      </c>
      <c r="E76" s="44">
        <v>42</v>
      </c>
      <c r="F76" s="44">
        <v>40</v>
      </c>
      <c r="G76" s="45">
        <f t="shared" si="12"/>
        <v>82</v>
      </c>
      <c r="H76" s="46">
        <f t="shared" si="13"/>
        <v>75</v>
      </c>
      <c r="I76" s="44" t="s">
        <v>5</v>
      </c>
      <c r="J76" s="45" t="s">
        <v>221</v>
      </c>
      <c r="K76" s="45" t="s">
        <v>222</v>
      </c>
      <c r="L76" s="78" t="s">
        <v>11</v>
      </c>
      <c r="M76" s="121" t="s">
        <v>11</v>
      </c>
      <c r="N76" s="122" t="s">
        <v>11</v>
      </c>
      <c r="O76" s="57">
        <v>27244</v>
      </c>
    </row>
    <row r="77" spans="1:15">
      <c r="A77" s="56" t="s">
        <v>118</v>
      </c>
      <c r="B77" s="53" t="s">
        <v>47</v>
      </c>
      <c r="C77" s="45">
        <v>9.9</v>
      </c>
      <c r="D77" s="54">
        <v>9</v>
      </c>
      <c r="E77" s="44">
        <v>49</v>
      </c>
      <c r="F77" s="44">
        <v>45</v>
      </c>
      <c r="G77" s="45">
        <f t="shared" si="12"/>
        <v>94</v>
      </c>
      <c r="H77" s="46">
        <f t="shared" si="13"/>
        <v>85</v>
      </c>
      <c r="I77" s="44" t="s">
        <v>5</v>
      </c>
      <c r="J77" s="45" t="s">
        <v>221</v>
      </c>
      <c r="K77" s="45" t="s">
        <v>222</v>
      </c>
      <c r="L77" s="78" t="s">
        <v>11</v>
      </c>
      <c r="M77" s="121" t="s">
        <v>11</v>
      </c>
      <c r="N77" s="122" t="s">
        <v>11</v>
      </c>
      <c r="O77" s="57">
        <v>31329</v>
      </c>
    </row>
    <row r="78" spans="1:15">
      <c r="A78" s="56" t="s">
        <v>100</v>
      </c>
      <c r="B78" s="53" t="s">
        <v>66</v>
      </c>
      <c r="C78" s="45">
        <v>6.9</v>
      </c>
      <c r="D78" s="118" t="s">
        <v>11</v>
      </c>
      <c r="E78" s="44" t="s">
        <v>11</v>
      </c>
      <c r="F78" s="44" t="s">
        <v>11</v>
      </c>
      <c r="G78" s="44" t="s">
        <v>11</v>
      </c>
      <c r="H78" s="119" t="s">
        <v>11</v>
      </c>
      <c r="I78" s="44" t="s">
        <v>5</v>
      </c>
      <c r="J78" s="45" t="s">
        <v>221</v>
      </c>
      <c r="K78" s="45" t="s">
        <v>222</v>
      </c>
      <c r="L78" s="78" t="s">
        <v>11</v>
      </c>
      <c r="M78" s="121" t="s">
        <v>11</v>
      </c>
      <c r="N78" s="122" t="s">
        <v>11</v>
      </c>
      <c r="O78" s="57">
        <v>28013</v>
      </c>
    </row>
    <row r="79" spans="1:15">
      <c r="A79" s="56" t="s">
        <v>106</v>
      </c>
      <c r="B79" s="53" t="s">
        <v>47</v>
      </c>
      <c r="C79" s="45">
        <v>7.6</v>
      </c>
      <c r="D79" s="54" t="s">
        <v>5</v>
      </c>
      <c r="E79" s="44" t="s">
        <v>221</v>
      </c>
      <c r="F79" s="44" t="s">
        <v>222</v>
      </c>
      <c r="G79" s="44" t="s">
        <v>11</v>
      </c>
      <c r="H79" s="119" t="s">
        <v>11</v>
      </c>
      <c r="I79" s="44" t="s">
        <v>5</v>
      </c>
      <c r="J79" s="45" t="s">
        <v>221</v>
      </c>
      <c r="K79" s="45" t="s">
        <v>222</v>
      </c>
      <c r="L79" s="78" t="s">
        <v>11</v>
      </c>
      <c r="M79" s="121" t="s">
        <v>11</v>
      </c>
      <c r="N79" s="122" t="s">
        <v>11</v>
      </c>
      <c r="O79" s="57">
        <v>32745</v>
      </c>
    </row>
  </sheetData>
  <sortState xmlns:xlrd2="http://schemas.microsoft.com/office/spreadsheetml/2017/richdata2" ref="A13:O79">
    <sortCondition ref="N13:N79"/>
    <sortCondition ref="K13:K79"/>
    <sortCondition ref="G13:G79"/>
  </sortState>
  <mergeCells count="8">
    <mergeCell ref="A11:M11"/>
    <mergeCell ref="A1:M1"/>
    <mergeCell ref="A2:M2"/>
    <mergeCell ref="A4:M4"/>
    <mergeCell ref="A6:M6"/>
    <mergeCell ref="A8:M8"/>
    <mergeCell ref="A9:M9"/>
    <mergeCell ref="A5:M5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58"/>
  <sheetViews>
    <sheetView zoomScale="85" zoomScaleNormal="85" workbookViewId="0">
      <selection sqref="A1:L1"/>
    </sheetView>
  </sheetViews>
  <sheetFormatPr baseColWidth="10" defaultRowHeight="18.75"/>
  <cols>
    <col min="1" max="1" width="4" style="2" bestFit="1" customWidth="1"/>
    <col min="2" max="2" width="40.140625" style="1" customWidth="1"/>
    <col min="3" max="3" width="4.5703125" style="2" bestFit="1" customWidth="1"/>
    <col min="4" max="5" width="4.5703125" style="1" bestFit="1" customWidth="1"/>
    <col min="6" max="6" width="6" style="1" bestFit="1" customWidth="1"/>
    <col min="7" max="8" width="5.5703125" style="1" bestFit="1" customWidth="1"/>
    <col min="9" max="9" width="4.42578125" style="1" customWidth="1"/>
    <col min="10" max="10" width="6" style="1" customWidth="1"/>
    <col min="11" max="11" width="5.42578125" style="1" customWidth="1"/>
    <col min="12" max="12" width="8.140625" style="2" customWidth="1"/>
    <col min="13" max="16384" width="11.42578125" style="1"/>
  </cols>
  <sheetData>
    <row r="1" spans="1:12" ht="19.5">
      <c r="A1" s="178" t="str">
        <f>'CAB 0-9'!A1:M1</f>
        <v>FEDERACION REGIONAL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</row>
    <row r="2" spans="1:12" ht="19.5">
      <c r="A2" s="178" t="str">
        <f>'CAB 0-9'!A2:M2</f>
        <v>DE GOLF MAR Y SIERRAS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</row>
    <row r="3" spans="1:12">
      <c r="A3" s="179" t="str">
        <f>'CAB 0-9'!A4:M4</f>
        <v>MIRAMAR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</row>
    <row r="4" spans="1:12" ht="19.5" thickBot="1">
      <c r="A4" s="186" t="s">
        <v>39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</row>
    <row r="5" spans="1:12" ht="20.25" thickBot="1">
      <c r="A5" s="183" t="str">
        <f>'CAB 0-9'!A6:M6</f>
        <v>CAMPEONATO REGIONAL</v>
      </c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5"/>
    </row>
    <row r="6" spans="1:12">
      <c r="A6" s="186" t="str">
        <f>'CAB 0-9'!A8:M8</f>
        <v>4 VUELTAS DE 9 HOYOS MEDAL PLAY</v>
      </c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</row>
    <row r="7" spans="1:12" ht="19.5" thickBot="1">
      <c r="A7" s="186" t="str">
        <f>'CAB 0-9'!A9:M9</f>
        <v>25 Y 26 DE ABRIL DE 2023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</row>
    <row r="8" spans="1:12" ht="20.25" thickBot="1">
      <c r="A8" s="180" t="str">
        <f>DAM!A10</f>
        <v>DAMAS CATEGORIA UNICA</v>
      </c>
      <c r="B8" s="181"/>
      <c r="C8" s="181"/>
      <c r="D8" s="181"/>
      <c r="E8" s="181"/>
      <c r="F8" s="181"/>
      <c r="G8" s="181"/>
      <c r="H8" s="181"/>
      <c r="I8" s="181"/>
      <c r="J8" s="181"/>
      <c r="K8" s="181"/>
      <c r="L8" s="182"/>
    </row>
    <row r="9" spans="1:12" ht="20.25" thickBot="1">
      <c r="A9" s="8"/>
      <c r="B9" s="9" t="s">
        <v>12</v>
      </c>
      <c r="C9" s="10" t="s">
        <v>1</v>
      </c>
      <c r="D9" s="11" t="s">
        <v>2</v>
      </c>
      <c r="E9" s="9" t="s">
        <v>3</v>
      </c>
      <c r="F9" s="9" t="s">
        <v>4</v>
      </c>
      <c r="G9" s="12" t="s">
        <v>5</v>
      </c>
      <c r="H9" s="11" t="s">
        <v>2</v>
      </c>
      <c r="I9" s="9" t="s">
        <v>3</v>
      </c>
      <c r="J9" s="9" t="s">
        <v>4</v>
      </c>
      <c r="K9" s="12" t="s">
        <v>5</v>
      </c>
      <c r="L9" s="7" t="s">
        <v>10</v>
      </c>
    </row>
    <row r="10" spans="1:12" ht="19.5">
      <c r="A10" s="13" t="s">
        <v>13</v>
      </c>
      <c r="B10" s="14" t="s">
        <v>174</v>
      </c>
      <c r="C10" s="15">
        <v>6</v>
      </c>
      <c r="D10" s="16">
        <v>42</v>
      </c>
      <c r="E10" s="14">
        <v>37</v>
      </c>
      <c r="F10" s="71">
        <f>SUM(D10+E10)</f>
        <v>79</v>
      </c>
      <c r="G10" s="18">
        <f>(F10-C10)</f>
        <v>73</v>
      </c>
      <c r="H10" s="13">
        <v>39</v>
      </c>
      <c r="I10" s="19">
        <v>39</v>
      </c>
      <c r="J10" s="19">
        <f>DAM!K19</f>
        <v>91</v>
      </c>
      <c r="K10" s="18">
        <f>DAM!L19</f>
        <v>78</v>
      </c>
      <c r="L10" s="20">
        <f>DAM!M19</f>
        <v>161</v>
      </c>
    </row>
    <row r="11" spans="1:12" ht="20.25" thickBot="1">
      <c r="A11" s="72" t="s">
        <v>14</v>
      </c>
      <c r="B11" s="22" t="s">
        <v>228</v>
      </c>
      <c r="C11" s="23"/>
      <c r="D11" s="24"/>
      <c r="E11" s="22"/>
      <c r="F11" s="25"/>
      <c r="G11" s="26"/>
      <c r="H11" s="27"/>
      <c r="I11" s="28"/>
      <c r="J11" s="28"/>
      <c r="K11" s="26"/>
      <c r="L11" s="29"/>
    </row>
    <row r="12" spans="1:12" ht="20.25" thickBot="1">
      <c r="A12" s="30"/>
      <c r="B12" s="31"/>
      <c r="C12" s="30"/>
      <c r="D12" s="31"/>
      <c r="E12" s="31"/>
      <c r="F12" s="32"/>
      <c r="G12" s="33"/>
      <c r="H12" s="30"/>
      <c r="I12" s="30"/>
      <c r="J12" s="30"/>
      <c r="K12" s="33"/>
      <c r="L12" s="32"/>
    </row>
    <row r="13" spans="1:12" ht="20.25" hidden="1" thickBot="1">
      <c r="A13" s="180" t="e">
        <f>DAM!#REF!</f>
        <v>#REF!</v>
      </c>
      <c r="B13" s="181"/>
      <c r="C13" s="181"/>
      <c r="D13" s="181"/>
      <c r="E13" s="181"/>
      <c r="F13" s="181"/>
      <c r="G13" s="181"/>
      <c r="H13" s="181"/>
      <c r="I13" s="181"/>
      <c r="J13" s="181"/>
      <c r="K13" s="181"/>
      <c r="L13" s="182"/>
    </row>
    <row r="14" spans="1:12" ht="20.25" hidden="1" thickBot="1">
      <c r="A14" s="8"/>
      <c r="B14" s="9" t="s">
        <v>12</v>
      </c>
      <c r="C14" s="10" t="s">
        <v>1</v>
      </c>
      <c r="D14" s="11" t="s">
        <v>2</v>
      </c>
      <c r="E14" s="9" t="s">
        <v>3</v>
      </c>
      <c r="F14" s="9" t="s">
        <v>4</v>
      </c>
      <c r="G14" s="12" t="s">
        <v>5</v>
      </c>
      <c r="H14" s="11" t="s">
        <v>2</v>
      </c>
      <c r="I14" s="9" t="s">
        <v>3</v>
      </c>
      <c r="J14" s="9" t="s">
        <v>4</v>
      </c>
      <c r="K14" s="12" t="s">
        <v>5</v>
      </c>
      <c r="L14" s="7" t="s">
        <v>10</v>
      </c>
    </row>
    <row r="15" spans="1:12" ht="19.5" hidden="1">
      <c r="A15" s="13" t="s">
        <v>13</v>
      </c>
      <c r="B15" s="14" t="e">
        <f>DAM!#REF!</f>
        <v>#REF!</v>
      </c>
      <c r="C15" s="15" t="e">
        <f>DAM!#REF!</f>
        <v>#REF!</v>
      </c>
      <c r="D15" s="16" t="e">
        <f>DAM!#REF!</f>
        <v>#REF!</v>
      </c>
      <c r="E15" s="14" t="e">
        <f>DAM!#REF!</f>
        <v>#REF!</v>
      </c>
      <c r="F15" s="71" t="e">
        <f>DAM!#REF!</f>
        <v>#REF!</v>
      </c>
      <c r="G15" s="18" t="e">
        <f>DAM!#REF!</f>
        <v>#REF!</v>
      </c>
      <c r="H15" s="13" t="e">
        <f>DAM!#REF!</f>
        <v>#REF!</v>
      </c>
      <c r="I15" s="19" t="e">
        <f>DAM!#REF!</f>
        <v>#REF!</v>
      </c>
      <c r="J15" s="19" t="e">
        <f>DAM!#REF!</f>
        <v>#REF!</v>
      </c>
      <c r="K15" s="18" t="e">
        <f>DAM!#REF!</f>
        <v>#REF!</v>
      </c>
      <c r="L15" s="20" t="e">
        <f>DAM!#REF!</f>
        <v>#REF!</v>
      </c>
    </row>
    <row r="16" spans="1:12" ht="20.25" hidden="1" thickBot="1">
      <c r="A16" s="72" t="s">
        <v>14</v>
      </c>
      <c r="B16" s="22" t="e">
        <f>DAM!#REF!</f>
        <v>#REF!</v>
      </c>
      <c r="C16" s="23" t="e">
        <f>DAM!#REF!</f>
        <v>#REF!</v>
      </c>
      <c r="D16" s="24" t="e">
        <f>DAM!#REF!</f>
        <v>#REF!</v>
      </c>
      <c r="E16" s="22" t="e">
        <f>DAM!#REF!</f>
        <v>#REF!</v>
      </c>
      <c r="F16" s="25" t="e">
        <f>DAM!#REF!</f>
        <v>#REF!</v>
      </c>
      <c r="G16" s="26" t="e">
        <f>DAM!#REF!</f>
        <v>#REF!</v>
      </c>
      <c r="H16" s="27" t="e">
        <f>DAM!#REF!</f>
        <v>#REF!</v>
      </c>
      <c r="I16" s="28" t="e">
        <f>DAM!#REF!</f>
        <v>#REF!</v>
      </c>
      <c r="J16" s="28" t="e">
        <f>DAM!#REF!</f>
        <v>#REF!</v>
      </c>
      <c r="K16" s="26" t="e">
        <f>DAM!#REF!</f>
        <v>#REF!</v>
      </c>
      <c r="L16" s="29" t="e">
        <f>DAM!#REF!</f>
        <v>#REF!</v>
      </c>
    </row>
    <row r="17" spans="1:12" ht="19.5" hidden="1" thickBot="1">
      <c r="A17" s="1"/>
      <c r="C17" s="1"/>
    </row>
    <row r="18" spans="1:12" ht="20.25" thickBot="1">
      <c r="A18" s="180" t="str">
        <f>'CAB 0-9'!A11:M11</f>
        <v>CABALLEROS CATEGORIA HASTA 9.9</v>
      </c>
      <c r="B18" s="181"/>
      <c r="C18" s="181"/>
      <c r="D18" s="181"/>
      <c r="E18" s="181"/>
      <c r="F18" s="181"/>
      <c r="G18" s="181"/>
      <c r="H18" s="181"/>
      <c r="I18" s="181"/>
      <c r="J18" s="181"/>
      <c r="K18" s="181"/>
      <c r="L18" s="182"/>
    </row>
    <row r="19" spans="1:12" ht="20.25" thickBot="1">
      <c r="A19" s="8"/>
      <c r="B19" s="9" t="s">
        <v>0</v>
      </c>
      <c r="C19" s="10" t="s">
        <v>1</v>
      </c>
      <c r="D19" s="11" t="s">
        <v>2</v>
      </c>
      <c r="E19" s="9" t="s">
        <v>3</v>
      </c>
      <c r="F19" s="9" t="s">
        <v>4</v>
      </c>
      <c r="G19" s="12" t="s">
        <v>5</v>
      </c>
      <c r="H19" s="11" t="s">
        <v>2</v>
      </c>
      <c r="I19" s="9" t="s">
        <v>3</v>
      </c>
      <c r="J19" s="9" t="s">
        <v>4</v>
      </c>
      <c r="K19" s="12" t="s">
        <v>5</v>
      </c>
      <c r="L19" s="7" t="s">
        <v>10</v>
      </c>
    </row>
    <row r="20" spans="1:12" ht="19.5">
      <c r="A20" s="13" t="s">
        <v>13</v>
      </c>
      <c r="B20" s="14" t="s">
        <v>112</v>
      </c>
      <c r="C20" s="15">
        <v>7</v>
      </c>
      <c r="D20" s="16">
        <v>37</v>
      </c>
      <c r="E20" s="14">
        <v>35</v>
      </c>
      <c r="F20" s="71">
        <f>SUM(D20+E20)</f>
        <v>72</v>
      </c>
      <c r="G20" s="18">
        <f>(F20-C20)</f>
        <v>65</v>
      </c>
      <c r="H20" s="13">
        <v>37</v>
      </c>
      <c r="I20" s="19">
        <v>42</v>
      </c>
      <c r="J20" s="19">
        <f>SUM(H20:I20)</f>
        <v>79</v>
      </c>
      <c r="K20" s="18">
        <f>+(J20-C20)</f>
        <v>72</v>
      </c>
      <c r="L20" s="20">
        <f>SUM(G20+K20)</f>
        <v>137</v>
      </c>
    </row>
    <row r="21" spans="1:12" ht="20.25" thickBot="1">
      <c r="A21" s="72" t="s">
        <v>14</v>
      </c>
      <c r="B21" s="22" t="s">
        <v>76</v>
      </c>
      <c r="C21" s="23">
        <v>0</v>
      </c>
      <c r="D21" s="24">
        <v>37</v>
      </c>
      <c r="E21" s="22">
        <v>33</v>
      </c>
      <c r="F21" s="25">
        <f>SUM(D21+E21)</f>
        <v>70</v>
      </c>
      <c r="G21" s="26">
        <f>(F21-C21)</f>
        <v>70</v>
      </c>
      <c r="H21" s="27">
        <v>33</v>
      </c>
      <c r="I21" s="28">
        <v>35</v>
      </c>
      <c r="J21" s="28">
        <f>SUM(H21:I21)</f>
        <v>68</v>
      </c>
      <c r="K21" s="26">
        <f>+(J21-C21)</f>
        <v>68</v>
      </c>
      <c r="L21" s="29">
        <f>SUM(G21+K21)</f>
        <v>138</v>
      </c>
    </row>
    <row r="22" spans="1:12" ht="20.25" thickBot="1">
      <c r="A22" s="30"/>
      <c r="B22" s="31"/>
      <c r="C22" s="30"/>
      <c r="D22" s="31"/>
      <c r="E22" s="31"/>
      <c r="F22" s="32"/>
      <c r="G22" s="33"/>
      <c r="H22" s="30"/>
      <c r="I22" s="30"/>
      <c r="J22" s="30"/>
      <c r="K22" s="33"/>
      <c r="L22" s="32"/>
    </row>
    <row r="23" spans="1:12" ht="20.25" thickBot="1">
      <c r="A23" s="180" t="str">
        <f>'CAB 10-16'!A11:M11</f>
        <v>CABALLEROS CATEGORIA 10-16.9</v>
      </c>
      <c r="B23" s="181"/>
      <c r="C23" s="181"/>
      <c r="D23" s="181"/>
      <c r="E23" s="181"/>
      <c r="F23" s="181"/>
      <c r="G23" s="181"/>
      <c r="H23" s="181"/>
      <c r="I23" s="181"/>
      <c r="J23" s="181"/>
      <c r="K23" s="181"/>
      <c r="L23" s="182"/>
    </row>
    <row r="24" spans="1:12" ht="20.25" thickBot="1">
      <c r="A24" s="8"/>
      <c r="B24" s="9" t="s">
        <v>0</v>
      </c>
      <c r="C24" s="9" t="s">
        <v>1</v>
      </c>
      <c r="D24" s="9" t="s">
        <v>2</v>
      </c>
      <c r="E24" s="9" t="s">
        <v>3</v>
      </c>
      <c r="F24" s="9" t="s">
        <v>4</v>
      </c>
      <c r="G24" s="9" t="s">
        <v>5</v>
      </c>
      <c r="H24" s="9" t="s">
        <v>2</v>
      </c>
      <c r="I24" s="9" t="s">
        <v>3</v>
      </c>
      <c r="J24" s="9" t="s">
        <v>4</v>
      </c>
      <c r="K24" s="9" t="s">
        <v>5</v>
      </c>
      <c r="L24" s="12" t="s">
        <v>10</v>
      </c>
    </row>
    <row r="25" spans="1:12" ht="19.5">
      <c r="A25" s="13" t="s">
        <v>13</v>
      </c>
      <c r="B25" s="14" t="str">
        <f>'CAB 10-16'!A13</f>
        <v>GOMEZ DANIEL ROBERTO</v>
      </c>
      <c r="C25" s="15">
        <f>'CAB 10-16'!D13</f>
        <v>12</v>
      </c>
      <c r="D25" s="16">
        <f>'CAB 10-16'!E13</f>
        <v>40</v>
      </c>
      <c r="E25" s="14">
        <f>'CAB 10-16'!F13</f>
        <v>42</v>
      </c>
      <c r="F25" s="17">
        <f>'CAB 10-16'!G13</f>
        <v>82</v>
      </c>
      <c r="G25" s="18">
        <f>'CAB 10-16'!H13</f>
        <v>70</v>
      </c>
      <c r="H25" s="13">
        <f>'CAB 10-16'!I13</f>
        <v>46</v>
      </c>
      <c r="I25" s="19">
        <f>'CAB 10-16'!J13</f>
        <v>42</v>
      </c>
      <c r="J25" s="19">
        <f>'CAB 10-16'!K13</f>
        <v>88</v>
      </c>
      <c r="K25" s="18">
        <f>'CAB 10-16'!L13</f>
        <v>76</v>
      </c>
      <c r="L25" s="20">
        <f>'CAB 10-16'!M13</f>
        <v>146</v>
      </c>
    </row>
    <row r="26" spans="1:12" ht="20.25" thickBot="1">
      <c r="A26" s="21" t="s">
        <v>14</v>
      </c>
      <c r="B26" s="22" t="str">
        <f>'CAB 10-16'!A14</f>
        <v>FESTA JOSE MARCELO</v>
      </c>
      <c r="C26" s="23">
        <f>'CAB 10-16'!D14</f>
        <v>15</v>
      </c>
      <c r="D26" s="24">
        <f>'CAB 10-16'!E14</f>
        <v>48</v>
      </c>
      <c r="E26" s="22">
        <f>'CAB 10-16'!F14</f>
        <v>45</v>
      </c>
      <c r="F26" s="25">
        <f>'CAB 10-16'!G14</f>
        <v>93</v>
      </c>
      <c r="G26" s="26">
        <f>'CAB 10-16'!H14</f>
        <v>78</v>
      </c>
      <c r="H26" s="27">
        <f>'CAB 10-16'!I14</f>
        <v>41</v>
      </c>
      <c r="I26" s="28">
        <f>'CAB 10-16'!J14</f>
        <v>43</v>
      </c>
      <c r="J26" s="28">
        <f>'CAB 10-16'!K14</f>
        <v>84</v>
      </c>
      <c r="K26" s="26">
        <f>'CAB 10-16'!L14</f>
        <v>69</v>
      </c>
      <c r="L26" s="29">
        <f>'CAB 10-16'!M14</f>
        <v>147</v>
      </c>
    </row>
    <row r="27" spans="1:12" ht="20.25" thickBot="1">
      <c r="A27" s="30"/>
      <c r="B27" s="31"/>
      <c r="C27" s="30"/>
      <c r="D27" s="31"/>
      <c r="E27" s="31"/>
      <c r="F27" s="32"/>
      <c r="G27" s="33"/>
      <c r="H27" s="30"/>
      <c r="I27" s="30"/>
      <c r="J27" s="30"/>
      <c r="K27" s="33"/>
      <c r="L27" s="32"/>
    </row>
    <row r="28" spans="1:12" ht="20.25" thickBot="1">
      <c r="A28" s="180" t="str">
        <f>'CAB 17-54'!A11:M11</f>
        <v>CABALLEROS CATEGORIA 17 AL MAXIMO</v>
      </c>
      <c r="B28" s="181"/>
      <c r="C28" s="181"/>
      <c r="D28" s="181"/>
      <c r="E28" s="181"/>
      <c r="F28" s="181"/>
      <c r="G28" s="181"/>
      <c r="H28" s="181"/>
      <c r="I28" s="181"/>
      <c r="J28" s="181"/>
      <c r="K28" s="181"/>
      <c r="L28" s="182"/>
    </row>
    <row r="29" spans="1:12" ht="20.25" thickBot="1">
      <c r="A29" s="8"/>
      <c r="B29" s="9" t="s">
        <v>0</v>
      </c>
      <c r="C29" s="9" t="s">
        <v>1</v>
      </c>
      <c r="D29" s="9" t="s">
        <v>2</v>
      </c>
      <c r="E29" s="9" t="s">
        <v>3</v>
      </c>
      <c r="F29" s="9" t="s">
        <v>4</v>
      </c>
      <c r="G29" s="9" t="s">
        <v>5</v>
      </c>
      <c r="H29" s="9" t="s">
        <v>2</v>
      </c>
      <c r="I29" s="9" t="s">
        <v>3</v>
      </c>
      <c r="J29" s="9" t="s">
        <v>4</v>
      </c>
      <c r="K29" s="9" t="s">
        <v>5</v>
      </c>
      <c r="L29" s="12" t="s">
        <v>10</v>
      </c>
    </row>
    <row r="30" spans="1:12" ht="19.5">
      <c r="A30" s="13" t="s">
        <v>13</v>
      </c>
      <c r="B30" s="14" t="str">
        <f>'CAB 17-54'!A13</f>
        <v>CARRION ARNALDO DARIO</v>
      </c>
      <c r="C30" s="15">
        <f>'CAB 17-54'!D13</f>
        <v>21</v>
      </c>
      <c r="D30" s="16">
        <f>'CAB 17-54'!E13</f>
        <v>48</v>
      </c>
      <c r="E30" s="14">
        <f>'CAB 17-54'!F13</f>
        <v>46</v>
      </c>
      <c r="F30" s="17">
        <f>'CAB 17-54'!G13</f>
        <v>94</v>
      </c>
      <c r="G30" s="18">
        <f>'CAB 17-54'!H13</f>
        <v>73</v>
      </c>
      <c r="H30" s="13">
        <f>'CAB 17-54'!I13</f>
        <v>47</v>
      </c>
      <c r="I30" s="19">
        <f>'CAB 17-54'!J13</f>
        <v>44</v>
      </c>
      <c r="J30" s="19">
        <f>'CAB 17-54'!K13</f>
        <v>91</v>
      </c>
      <c r="K30" s="18">
        <f>'CAB 17-54'!L13</f>
        <v>70</v>
      </c>
      <c r="L30" s="20">
        <f>'CAB 17-54'!M13</f>
        <v>143</v>
      </c>
    </row>
    <row r="31" spans="1:12" ht="20.25" thickBot="1">
      <c r="A31" s="21" t="s">
        <v>14</v>
      </c>
      <c r="B31" s="22" t="str">
        <f>'CAB 17-54'!A14</f>
        <v>BAIMLER MIGUEL ANGEL</v>
      </c>
      <c r="C31" s="23">
        <f>'CAB 17-54'!D14</f>
        <v>19</v>
      </c>
      <c r="D31" s="24">
        <f>'CAB 17-54'!E14</f>
        <v>46</v>
      </c>
      <c r="E31" s="22">
        <f>'CAB 17-54'!F14</f>
        <v>48</v>
      </c>
      <c r="F31" s="25">
        <f>'CAB 17-54'!G14</f>
        <v>94</v>
      </c>
      <c r="G31" s="26">
        <f>'CAB 17-54'!H14</f>
        <v>75</v>
      </c>
      <c r="H31" s="27">
        <f>'CAB 17-54'!I14</f>
        <v>47</v>
      </c>
      <c r="I31" s="28">
        <f>'CAB 17-54'!J14</f>
        <v>45</v>
      </c>
      <c r="J31" s="28">
        <f>'CAB 17-54'!K14</f>
        <v>92</v>
      </c>
      <c r="K31" s="26">
        <f>'CAB 17-54'!L14</f>
        <v>73</v>
      </c>
      <c r="L31" s="29">
        <f>'CAB 17-54'!M14</f>
        <v>148</v>
      </c>
    </row>
    <row r="32" spans="1:12" ht="19.5" hidden="1">
      <c r="A32" s="30"/>
      <c r="B32" s="31"/>
      <c r="C32" s="30"/>
      <c r="D32" s="31"/>
      <c r="E32" s="31"/>
      <c r="F32" s="32"/>
      <c r="G32" s="33"/>
      <c r="H32" s="30"/>
      <c r="I32" s="30"/>
      <c r="J32" s="30"/>
      <c r="K32" s="33"/>
      <c r="L32" s="32"/>
    </row>
    <row r="33" spans="1:12" ht="20.25" hidden="1" thickBot="1">
      <c r="A33" s="180" t="str">
        <f>'CAB 25-36'!A11:M11</f>
        <v>CABALLEROS CATEGORIA 25 AL MAXIMO</v>
      </c>
      <c r="B33" s="181"/>
      <c r="C33" s="181"/>
      <c r="D33" s="181"/>
      <c r="E33" s="181"/>
      <c r="F33" s="181"/>
      <c r="G33" s="181"/>
      <c r="H33" s="181"/>
      <c r="I33" s="181"/>
      <c r="J33" s="181"/>
      <c r="K33" s="181"/>
      <c r="L33" s="182"/>
    </row>
    <row r="34" spans="1:12" ht="20.25" hidden="1" thickBot="1">
      <c r="A34" s="8"/>
      <c r="B34" s="9" t="s">
        <v>0</v>
      </c>
      <c r="C34" s="9" t="s">
        <v>1</v>
      </c>
      <c r="D34" s="9" t="s">
        <v>2</v>
      </c>
      <c r="E34" s="9" t="s">
        <v>3</v>
      </c>
      <c r="F34" s="9" t="s">
        <v>4</v>
      </c>
      <c r="G34" s="9" t="s">
        <v>5</v>
      </c>
      <c r="H34" s="9" t="s">
        <v>2</v>
      </c>
      <c r="I34" s="9" t="s">
        <v>3</v>
      </c>
      <c r="J34" s="9" t="s">
        <v>4</v>
      </c>
      <c r="K34" s="9" t="s">
        <v>5</v>
      </c>
      <c r="L34" s="12" t="s">
        <v>10</v>
      </c>
    </row>
    <row r="35" spans="1:12" ht="19.5" hidden="1">
      <c r="A35" s="13" t="s">
        <v>13</v>
      </c>
      <c r="B35" s="14">
        <f>'CAB 25-36'!A13</f>
        <v>0</v>
      </c>
      <c r="C35" s="15">
        <f>'CAB 25-36'!D13</f>
        <v>0</v>
      </c>
      <c r="D35" s="16">
        <f>'CAB 25-36'!E13</f>
        <v>0</v>
      </c>
      <c r="E35" s="14">
        <f>'CAB 25-36'!F13</f>
        <v>0</v>
      </c>
      <c r="F35" s="17">
        <f>'CAB 25-36'!G13</f>
        <v>0</v>
      </c>
      <c r="G35" s="18">
        <f>'CAB 25-36'!H13</f>
        <v>0</v>
      </c>
      <c r="H35" s="13">
        <f>'CAB 25-36'!I13</f>
        <v>0</v>
      </c>
      <c r="I35" s="19">
        <f>'CAB 25-36'!J13</f>
        <v>0</v>
      </c>
      <c r="J35" s="19">
        <f>'CAB 25-36'!K13</f>
        <v>0</v>
      </c>
      <c r="K35" s="18">
        <f>'CAB 25-36'!L13</f>
        <v>0</v>
      </c>
      <c r="L35" s="20">
        <f>'CAB 25-36'!M13</f>
        <v>0</v>
      </c>
    </row>
    <row r="36" spans="1:12" ht="20.25" hidden="1" thickBot="1">
      <c r="A36" s="21" t="s">
        <v>14</v>
      </c>
      <c r="B36" s="22">
        <f>'CAB 25-36'!A14</f>
        <v>0</v>
      </c>
      <c r="C36" s="23">
        <f>'CAB 25-36'!D14</f>
        <v>0</v>
      </c>
      <c r="D36" s="24">
        <f>'CAB 25-36'!E14</f>
        <v>0</v>
      </c>
      <c r="E36" s="22">
        <f>'CAB 25-36'!F14</f>
        <v>0</v>
      </c>
      <c r="F36" s="25">
        <f>'CAB 25-36'!G14</f>
        <v>0</v>
      </c>
      <c r="G36" s="26">
        <f>'CAB 25-36'!H14</f>
        <v>0</v>
      </c>
      <c r="H36" s="27">
        <f>'CAB 25-36'!I14</f>
        <v>0</v>
      </c>
      <c r="I36" s="28">
        <f>'CAB 25-36'!J14</f>
        <v>0</v>
      </c>
      <c r="J36" s="28">
        <f>'CAB 25-36'!K14</f>
        <v>0</v>
      </c>
      <c r="K36" s="26">
        <f>'CAB 25-36'!L14</f>
        <v>0</v>
      </c>
      <c r="L36" s="29">
        <f>'CAB 25-36'!M14</f>
        <v>0</v>
      </c>
    </row>
    <row r="37" spans="1:12" ht="19.5" hidden="1">
      <c r="A37" s="30"/>
      <c r="B37" s="31"/>
      <c r="C37" s="30"/>
      <c r="D37" s="31"/>
      <c r="E37" s="31"/>
      <c r="F37" s="32"/>
      <c r="G37" s="33"/>
      <c r="H37" s="30"/>
      <c r="I37" s="30"/>
      <c r="J37" s="30"/>
      <c r="K37" s="33"/>
      <c r="L37" s="32"/>
    </row>
    <row r="38" spans="1:12" ht="19.5" hidden="1">
      <c r="A38" s="30"/>
      <c r="B38" s="31"/>
      <c r="C38" s="30"/>
      <c r="D38" s="31"/>
      <c r="E38" s="31"/>
      <c r="F38" s="32"/>
      <c r="G38" s="33"/>
      <c r="H38" s="30"/>
      <c r="I38" s="30"/>
      <c r="J38" s="30"/>
      <c r="K38" s="33"/>
      <c r="L38" s="32"/>
    </row>
    <row r="39" spans="1:12" ht="19.5" hidden="1">
      <c r="A39" s="30"/>
      <c r="B39" s="31"/>
      <c r="C39" s="30"/>
      <c r="D39" s="31"/>
      <c r="E39" s="31"/>
      <c r="F39" s="32"/>
      <c r="G39" s="33"/>
      <c r="H39" s="30"/>
      <c r="I39" s="30"/>
      <c r="J39" s="30"/>
      <c r="K39" s="33"/>
      <c r="L39" s="32"/>
    </row>
    <row r="40" spans="1:12" ht="19.5" hidden="1">
      <c r="A40" s="30"/>
      <c r="B40" s="31"/>
      <c r="C40" s="30"/>
      <c r="D40" s="31"/>
      <c r="E40" s="31"/>
      <c r="F40" s="32"/>
      <c r="G40" s="33"/>
      <c r="H40" s="30"/>
      <c r="I40" s="30"/>
      <c r="J40" s="30"/>
      <c r="K40" s="33"/>
      <c r="L40" s="32"/>
    </row>
    <row r="41" spans="1:12" ht="19.5" hidden="1">
      <c r="A41" s="30"/>
      <c r="B41" s="31"/>
      <c r="C41" s="30"/>
      <c r="D41" s="31"/>
      <c r="E41" s="31"/>
      <c r="F41" s="32"/>
      <c r="G41" s="33"/>
      <c r="H41" s="30"/>
      <c r="I41" s="30"/>
      <c r="J41" s="30"/>
      <c r="K41" s="33"/>
      <c r="L41" s="32"/>
    </row>
    <row r="42" spans="1:12" ht="19.5" hidden="1">
      <c r="A42" s="30"/>
      <c r="B42" s="31"/>
      <c r="C42" s="30"/>
      <c r="D42" s="31"/>
      <c r="E42" s="31"/>
      <c r="F42" s="32"/>
      <c r="G42" s="33"/>
      <c r="H42" s="30"/>
      <c r="I42" s="30"/>
      <c r="J42" s="30"/>
      <c r="K42" s="33"/>
      <c r="L42" s="32"/>
    </row>
    <row r="43" spans="1:12" ht="20.25" thickBot="1">
      <c r="A43" s="30"/>
      <c r="B43" s="31"/>
      <c r="C43" s="30"/>
      <c r="D43" s="31"/>
      <c r="E43" s="31"/>
      <c r="F43" s="32"/>
      <c r="G43" s="33"/>
      <c r="H43" s="30"/>
      <c r="I43" s="30"/>
      <c r="J43" s="30"/>
      <c r="K43" s="33"/>
      <c r="L43" s="32"/>
    </row>
    <row r="44" spans="1:12" ht="20.25" thickBot="1">
      <c r="A44" s="187" t="s">
        <v>15</v>
      </c>
      <c r="B44" s="188"/>
      <c r="C44" s="188"/>
      <c r="D44" s="188"/>
      <c r="E44" s="188"/>
      <c r="F44" s="188"/>
      <c r="G44" s="188"/>
      <c r="H44" s="188"/>
      <c r="I44" s="188"/>
      <c r="J44" s="188"/>
      <c r="K44" s="188"/>
      <c r="L44" s="189"/>
    </row>
    <row r="45" spans="1:12" ht="20.25" thickBot="1">
      <c r="A45" s="8"/>
      <c r="B45" s="9" t="s">
        <v>12</v>
      </c>
      <c r="C45" s="10" t="s">
        <v>1</v>
      </c>
      <c r="D45" s="11" t="s">
        <v>2</v>
      </c>
      <c r="E45" s="9" t="s">
        <v>3</v>
      </c>
      <c r="F45" s="9" t="s">
        <v>4</v>
      </c>
      <c r="G45" s="34" t="s">
        <v>11</v>
      </c>
      <c r="H45" s="11" t="s">
        <v>2</v>
      </c>
      <c r="I45" s="9" t="s">
        <v>3</v>
      </c>
      <c r="J45" s="9" t="s">
        <v>4</v>
      </c>
      <c r="K45" s="34" t="s">
        <v>11</v>
      </c>
      <c r="L45" s="7" t="s">
        <v>10</v>
      </c>
    </row>
    <row r="46" spans="1:12" ht="20.25" thickBot="1">
      <c r="A46" s="72" t="s">
        <v>14</v>
      </c>
      <c r="B46" s="22" t="s">
        <v>171</v>
      </c>
      <c r="C46" s="23">
        <v>2</v>
      </c>
      <c r="D46" s="24">
        <v>36</v>
      </c>
      <c r="E46" s="22">
        <v>38</v>
      </c>
      <c r="F46" s="25">
        <f>SUM(D46+E46)</f>
        <v>74</v>
      </c>
      <c r="G46" s="26">
        <f>(F46-C46)</f>
        <v>72</v>
      </c>
      <c r="H46" s="27">
        <v>39</v>
      </c>
      <c r="I46" s="28">
        <v>39</v>
      </c>
      <c r="J46" s="28">
        <f>SUM(H46:I46)</f>
        <v>78</v>
      </c>
      <c r="K46" s="26" t="s">
        <v>11</v>
      </c>
      <c r="L46" s="29">
        <f>SUM(J46,F46)</f>
        <v>152</v>
      </c>
    </row>
    <row r="47" spans="1:12" ht="20.25" thickBot="1">
      <c r="A47" s="30"/>
      <c r="B47" s="31"/>
      <c r="C47" s="30"/>
      <c r="D47" s="31"/>
      <c r="E47" s="31"/>
      <c r="F47" s="32"/>
      <c r="G47" s="33"/>
      <c r="H47" s="30"/>
      <c r="I47" s="30"/>
      <c r="J47" s="30"/>
      <c r="K47" s="33"/>
      <c r="L47" s="32"/>
    </row>
    <row r="48" spans="1:12" ht="20.25" thickBot="1">
      <c r="A48" s="187" t="s">
        <v>16</v>
      </c>
      <c r="B48" s="188"/>
      <c r="C48" s="188"/>
      <c r="D48" s="188"/>
      <c r="E48" s="188"/>
      <c r="F48" s="188"/>
      <c r="G48" s="188"/>
      <c r="H48" s="188"/>
      <c r="I48" s="188"/>
      <c r="J48" s="188"/>
      <c r="K48" s="188"/>
      <c r="L48" s="189"/>
    </row>
    <row r="49" spans="1:12" ht="20.25" thickBot="1">
      <c r="A49" s="8"/>
      <c r="B49" s="9" t="s">
        <v>12</v>
      </c>
      <c r="C49" s="10" t="s">
        <v>1</v>
      </c>
      <c r="D49" s="11" t="s">
        <v>2</v>
      </c>
      <c r="E49" s="9" t="s">
        <v>3</v>
      </c>
      <c r="F49" s="9" t="s">
        <v>4</v>
      </c>
      <c r="G49" s="34" t="s">
        <v>11</v>
      </c>
      <c r="H49" s="11" t="s">
        <v>2</v>
      </c>
      <c r="I49" s="9" t="s">
        <v>3</v>
      </c>
      <c r="J49" s="9" t="s">
        <v>4</v>
      </c>
      <c r="K49" s="34" t="s">
        <v>11</v>
      </c>
      <c r="L49" s="7" t="s">
        <v>10</v>
      </c>
    </row>
    <row r="50" spans="1:12" ht="20.25" thickBot="1">
      <c r="A50" s="72" t="s">
        <v>13</v>
      </c>
      <c r="B50" s="22" t="s">
        <v>172</v>
      </c>
      <c r="C50" s="23">
        <v>3</v>
      </c>
      <c r="D50" s="24">
        <v>39</v>
      </c>
      <c r="E50" s="22">
        <v>35</v>
      </c>
      <c r="F50" s="25">
        <f>SUM(D50+E50)</f>
        <v>74</v>
      </c>
      <c r="G50" s="26">
        <f>(F50-C50)</f>
        <v>71</v>
      </c>
      <c r="H50" s="27">
        <v>38</v>
      </c>
      <c r="I50" s="28">
        <v>39</v>
      </c>
      <c r="J50" s="28">
        <f>SUM(H50:I50)</f>
        <v>77</v>
      </c>
      <c r="K50" s="26" t="s">
        <v>11</v>
      </c>
      <c r="L50" s="29">
        <f>SUM(J50,F50)</f>
        <v>151</v>
      </c>
    </row>
    <row r="51" spans="1:12" ht="20.25" thickBot="1">
      <c r="A51" s="30"/>
      <c r="B51" s="31"/>
      <c r="C51" s="30"/>
      <c r="D51" s="31"/>
      <c r="E51" s="31"/>
      <c r="F51" s="32"/>
      <c r="G51" s="33"/>
      <c r="H51" s="30"/>
      <c r="I51" s="30"/>
      <c r="J51" s="30"/>
      <c r="K51" s="33"/>
      <c r="L51" s="32"/>
    </row>
    <row r="52" spans="1:12" ht="20.25" thickBot="1">
      <c r="A52" s="187" t="s">
        <v>18</v>
      </c>
      <c r="B52" s="188"/>
      <c r="C52" s="188"/>
      <c r="D52" s="188"/>
      <c r="E52" s="188"/>
      <c r="F52" s="188"/>
      <c r="G52" s="188"/>
      <c r="H52" s="188"/>
      <c r="I52" s="188"/>
      <c r="J52" s="188"/>
      <c r="K52" s="188"/>
      <c r="L52" s="189"/>
    </row>
    <row r="53" spans="1:12" ht="20.25" thickBot="1">
      <c r="A53" s="8"/>
      <c r="B53" s="9" t="s">
        <v>0</v>
      </c>
      <c r="C53" s="10" t="s">
        <v>1</v>
      </c>
      <c r="D53" s="11" t="s">
        <v>2</v>
      </c>
      <c r="E53" s="9" t="s">
        <v>3</v>
      </c>
      <c r="F53" s="9" t="s">
        <v>4</v>
      </c>
      <c r="G53" s="34" t="s">
        <v>11</v>
      </c>
      <c r="H53" s="11" t="s">
        <v>2</v>
      </c>
      <c r="I53" s="9" t="s">
        <v>3</v>
      </c>
      <c r="J53" s="9" t="s">
        <v>4</v>
      </c>
      <c r="K53" s="34" t="s">
        <v>11</v>
      </c>
      <c r="L53" s="7" t="s">
        <v>10</v>
      </c>
    </row>
    <row r="54" spans="1:12" ht="20.25" thickBot="1">
      <c r="A54" s="72" t="s">
        <v>14</v>
      </c>
      <c r="B54" s="22" t="s">
        <v>67</v>
      </c>
      <c r="C54" s="23">
        <v>-1</v>
      </c>
      <c r="D54" s="24">
        <v>34</v>
      </c>
      <c r="E54" s="22">
        <v>37</v>
      </c>
      <c r="F54" s="25">
        <f>SUM(D54+E54)</f>
        <v>71</v>
      </c>
      <c r="G54" s="26">
        <f>(F54-C54)</f>
        <v>72</v>
      </c>
      <c r="H54" s="27">
        <v>32</v>
      </c>
      <c r="I54" s="28">
        <v>35</v>
      </c>
      <c r="J54" s="28">
        <f>SUM(H54:I54)</f>
        <v>67</v>
      </c>
      <c r="K54" s="26" t="s">
        <v>11</v>
      </c>
      <c r="L54" s="29">
        <f>SUM(J54,F54)</f>
        <v>138</v>
      </c>
    </row>
    <row r="55" spans="1:12" ht="20.25" thickBot="1">
      <c r="A55" s="30"/>
      <c r="B55" s="31"/>
      <c r="C55" s="30"/>
      <c r="D55" s="31"/>
      <c r="E55" s="31"/>
      <c r="F55" s="32"/>
      <c r="G55" s="33"/>
      <c r="H55" s="30"/>
      <c r="I55" s="30"/>
      <c r="J55" s="30"/>
      <c r="K55" s="33"/>
      <c r="L55" s="32"/>
    </row>
    <row r="56" spans="1:12" ht="20.25" thickBot="1">
      <c r="A56" s="187" t="s">
        <v>19</v>
      </c>
      <c r="B56" s="188"/>
      <c r="C56" s="188"/>
      <c r="D56" s="188"/>
      <c r="E56" s="188"/>
      <c r="F56" s="188"/>
      <c r="G56" s="188"/>
      <c r="H56" s="188"/>
      <c r="I56" s="188"/>
      <c r="J56" s="188"/>
      <c r="K56" s="188"/>
      <c r="L56" s="189"/>
    </row>
    <row r="57" spans="1:12" ht="20.25" thickBot="1">
      <c r="A57" s="8"/>
      <c r="B57" s="9" t="s">
        <v>0</v>
      </c>
      <c r="C57" s="10" t="s">
        <v>1</v>
      </c>
      <c r="D57" s="11" t="s">
        <v>2</v>
      </c>
      <c r="E57" s="9" t="s">
        <v>3</v>
      </c>
      <c r="F57" s="9" t="s">
        <v>4</v>
      </c>
      <c r="G57" s="34" t="s">
        <v>11</v>
      </c>
      <c r="H57" s="11" t="s">
        <v>2</v>
      </c>
      <c r="I57" s="9" t="s">
        <v>3</v>
      </c>
      <c r="J57" s="9" t="s">
        <v>4</v>
      </c>
      <c r="K57" s="34" t="s">
        <v>11</v>
      </c>
      <c r="L57" s="7" t="s">
        <v>10</v>
      </c>
    </row>
    <row r="58" spans="1:12" ht="20.25" thickBot="1">
      <c r="A58" s="72" t="s">
        <v>13</v>
      </c>
      <c r="B58" s="22" t="s">
        <v>57</v>
      </c>
      <c r="C58" s="23">
        <v>-2</v>
      </c>
      <c r="D58" s="24">
        <v>33</v>
      </c>
      <c r="E58" s="22">
        <v>33</v>
      </c>
      <c r="F58" s="25">
        <f>SUM(D58+E58)</f>
        <v>66</v>
      </c>
      <c r="G58" s="26">
        <f>(F58-C58)</f>
        <v>68</v>
      </c>
      <c r="H58" s="27">
        <v>35</v>
      </c>
      <c r="I58" s="28">
        <v>35</v>
      </c>
      <c r="J58" s="28">
        <f>SUM(H58:I58)</f>
        <v>70</v>
      </c>
      <c r="K58" s="26" t="s">
        <v>11</v>
      </c>
      <c r="L58" s="29">
        <f>SUM(J58,F58)</f>
        <v>136</v>
      </c>
    </row>
  </sheetData>
  <mergeCells count="17">
    <mergeCell ref="A56:L56"/>
    <mergeCell ref="A7:L7"/>
    <mergeCell ref="A48:L48"/>
    <mergeCell ref="A44:L44"/>
    <mergeCell ref="A33:L33"/>
    <mergeCell ref="A18:L18"/>
    <mergeCell ref="A23:L23"/>
    <mergeCell ref="A52:L52"/>
    <mergeCell ref="A28:L28"/>
    <mergeCell ref="A13:L13"/>
    <mergeCell ref="A1:L1"/>
    <mergeCell ref="A2:L2"/>
    <mergeCell ref="A3:L3"/>
    <mergeCell ref="A8:L8"/>
    <mergeCell ref="A5:L5"/>
    <mergeCell ref="A4:L4"/>
    <mergeCell ref="A6:L6"/>
  </mergeCells>
  <phoneticPr fontId="13" type="noConversion"/>
  <printOptions horizontalCentered="1" verticalCentered="1"/>
  <pageMargins left="0" right="0" top="0" bottom="0" header="0" footer="0"/>
  <pageSetup paperSize="9"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9"/>
  <sheetViews>
    <sheetView zoomScale="70" zoomScaleNormal="70" workbookViewId="0">
      <selection sqref="A1:M1"/>
    </sheetView>
  </sheetViews>
  <sheetFormatPr baseColWidth="10" defaultRowHeight="18.75"/>
  <cols>
    <col min="1" max="1" width="30" style="1" customWidth="1"/>
    <col min="2" max="2" width="9.7109375" style="1" bestFit="1" customWidth="1"/>
    <col min="3" max="3" width="8.5703125" style="1" bestFit="1" customWidth="1"/>
    <col min="4" max="11" width="6.7109375" style="2" customWidth="1"/>
    <col min="12" max="12" width="5.7109375" style="1" customWidth="1"/>
    <col min="13" max="13" width="8.28515625" style="1" customWidth="1"/>
    <col min="14" max="14" width="12.85546875" style="35" customWidth="1"/>
    <col min="15" max="15" width="10.42578125" style="79" bestFit="1" customWidth="1"/>
    <col min="16" max="16384" width="11.42578125" style="1"/>
  </cols>
  <sheetData>
    <row r="1" spans="1:15" ht="30.75">
      <c r="A1" s="151" t="s">
        <v>6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"/>
    </row>
    <row r="2" spans="1:15" ht="30.75">
      <c r="A2" s="151" t="s">
        <v>7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"/>
    </row>
    <row r="3" spans="1:15">
      <c r="D3" s="1"/>
      <c r="E3" s="1"/>
      <c r="F3" s="1"/>
      <c r="G3" s="1"/>
      <c r="H3" s="1"/>
      <c r="I3" s="1"/>
      <c r="J3" s="1"/>
      <c r="K3" s="1"/>
      <c r="N3" s="1"/>
    </row>
    <row r="4" spans="1:15" ht="25.5">
      <c r="A4" s="152" t="str">
        <f>'CAB 0-9'!A4:M4</f>
        <v>MIRAMAR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"/>
    </row>
    <row r="5" spans="1:15" ht="25.5">
      <c r="A5" s="152" t="str">
        <f>'CAB 0-9'!A5:M5</f>
        <v>LINKS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"/>
    </row>
    <row r="6" spans="1:15" ht="37.5">
      <c r="A6" s="156" t="s">
        <v>9</v>
      </c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"/>
    </row>
    <row r="7" spans="1:15" ht="20.25">
      <c r="A7" s="6"/>
      <c r="B7" s="6"/>
      <c r="C7" s="75"/>
      <c r="D7" s="6"/>
      <c r="E7" s="6"/>
      <c r="F7" s="6"/>
      <c r="G7" s="6"/>
      <c r="H7" s="6"/>
      <c r="I7" s="6"/>
      <c r="J7" s="6"/>
      <c r="K7" s="6"/>
      <c r="L7" s="6"/>
      <c r="M7" s="6"/>
      <c r="N7" s="1"/>
    </row>
    <row r="8" spans="1:15" ht="19.5">
      <c r="A8" s="154" t="str">
        <f>'CAB 0-9'!A8:M8</f>
        <v>4 VUELTAS DE 9 HOYOS MEDAL PLAY</v>
      </c>
      <c r="B8" s="154"/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"/>
    </row>
    <row r="9" spans="1:15" ht="19.5">
      <c r="A9" s="155" t="str">
        <f>'CAB 0-9'!A9:M9</f>
        <v>25 Y 26 DE ABRIL DE 2023</v>
      </c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"/>
    </row>
    <row r="10" spans="1:15" ht="21" thickBot="1">
      <c r="A10" s="6"/>
      <c r="B10" s="6"/>
      <c r="C10" s="75"/>
      <c r="D10" s="6"/>
      <c r="E10" s="6"/>
      <c r="F10" s="6"/>
      <c r="G10" s="6"/>
      <c r="H10" s="6"/>
      <c r="I10" s="6"/>
      <c r="J10" s="6"/>
      <c r="K10" s="6"/>
      <c r="L10" s="6"/>
      <c r="M10" s="6"/>
      <c r="N10" s="1"/>
    </row>
    <row r="11" spans="1:15" ht="20.25" thickBot="1">
      <c r="A11" s="148" t="s">
        <v>28</v>
      </c>
      <c r="B11" s="149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50"/>
      <c r="N11" s="1"/>
    </row>
    <row r="12" spans="1:15" s="3" customFormat="1" ht="20.25" thickBot="1">
      <c r="A12" s="84" t="s">
        <v>0</v>
      </c>
      <c r="B12" s="85" t="s">
        <v>8</v>
      </c>
      <c r="C12" s="85" t="s">
        <v>26</v>
      </c>
      <c r="D12" s="86" t="s">
        <v>1</v>
      </c>
      <c r="E12" s="86" t="s">
        <v>2</v>
      </c>
      <c r="F12" s="86" t="s">
        <v>3</v>
      </c>
      <c r="G12" s="86" t="s">
        <v>4</v>
      </c>
      <c r="H12" s="86" t="s">
        <v>5</v>
      </c>
      <c r="I12" s="86" t="s">
        <v>2</v>
      </c>
      <c r="J12" s="86" t="s">
        <v>3</v>
      </c>
      <c r="K12" s="86" t="s">
        <v>4</v>
      </c>
      <c r="L12" s="86" t="s">
        <v>5</v>
      </c>
      <c r="M12" s="87" t="s">
        <v>10</v>
      </c>
      <c r="N12" s="82"/>
      <c r="O12" s="80"/>
    </row>
    <row r="13" spans="1:15" ht="19.5">
      <c r="A13" s="56" t="s">
        <v>137</v>
      </c>
      <c r="B13" s="53" t="s">
        <v>47</v>
      </c>
      <c r="C13" s="45">
        <v>12.9</v>
      </c>
      <c r="D13" s="54">
        <v>12</v>
      </c>
      <c r="E13" s="44">
        <v>40</v>
      </c>
      <c r="F13" s="44">
        <v>42</v>
      </c>
      <c r="G13" s="45">
        <f t="shared" ref="G13:G31" si="0">SUM(E13+F13)</f>
        <v>82</v>
      </c>
      <c r="H13" s="46">
        <f t="shared" ref="H13:H31" si="1">(G13-D13)</f>
        <v>70</v>
      </c>
      <c r="I13" s="44">
        <v>46</v>
      </c>
      <c r="J13" s="45">
        <v>42</v>
      </c>
      <c r="K13" s="45">
        <f t="shared" ref="K13:K34" si="2">SUM(I13:J13)</f>
        <v>88</v>
      </c>
      <c r="L13" s="47">
        <f t="shared" ref="L13:L34" si="3">+(K13-D13)</f>
        <v>76</v>
      </c>
      <c r="M13" s="147">
        <f t="shared" ref="M13:M31" si="4">SUM(H13+L13)</f>
        <v>146</v>
      </c>
      <c r="N13" s="83">
        <v>25750</v>
      </c>
      <c r="O13" s="81" t="s">
        <v>37</v>
      </c>
    </row>
    <row r="14" spans="1:15" ht="19.5">
      <c r="A14" s="56" t="s">
        <v>142</v>
      </c>
      <c r="B14" s="53" t="s">
        <v>58</v>
      </c>
      <c r="C14" s="45">
        <v>15.7</v>
      </c>
      <c r="D14" s="54">
        <v>15</v>
      </c>
      <c r="E14" s="44">
        <v>48</v>
      </c>
      <c r="F14" s="44">
        <v>45</v>
      </c>
      <c r="G14" s="45">
        <f t="shared" si="0"/>
        <v>93</v>
      </c>
      <c r="H14" s="46">
        <f t="shared" si="1"/>
        <v>78</v>
      </c>
      <c r="I14" s="44">
        <v>41</v>
      </c>
      <c r="J14" s="45">
        <v>43</v>
      </c>
      <c r="K14" s="45">
        <f t="shared" si="2"/>
        <v>84</v>
      </c>
      <c r="L14" s="47">
        <f t="shared" si="3"/>
        <v>69</v>
      </c>
      <c r="M14" s="147">
        <f t="shared" si="4"/>
        <v>147</v>
      </c>
      <c r="N14" s="83">
        <v>22929</v>
      </c>
      <c r="O14" s="81" t="s">
        <v>38</v>
      </c>
    </row>
    <row r="15" spans="1:15" ht="19.5">
      <c r="A15" s="56" t="s">
        <v>131</v>
      </c>
      <c r="B15" s="53" t="s">
        <v>45</v>
      </c>
      <c r="C15" s="45">
        <v>12.3</v>
      </c>
      <c r="D15" s="54">
        <v>11</v>
      </c>
      <c r="E15" s="44">
        <v>42</v>
      </c>
      <c r="F15" s="44">
        <v>44</v>
      </c>
      <c r="G15" s="45">
        <f t="shared" si="0"/>
        <v>86</v>
      </c>
      <c r="H15" s="46">
        <f t="shared" si="1"/>
        <v>75</v>
      </c>
      <c r="I15" s="44">
        <v>40</v>
      </c>
      <c r="J15" s="45">
        <v>43</v>
      </c>
      <c r="K15" s="45">
        <f t="shared" si="2"/>
        <v>83</v>
      </c>
      <c r="L15" s="47">
        <f t="shared" si="3"/>
        <v>72</v>
      </c>
      <c r="M15" s="58">
        <f t="shared" si="4"/>
        <v>147</v>
      </c>
      <c r="N15" s="83">
        <v>21345</v>
      </c>
    </row>
    <row r="16" spans="1:15" ht="19.5">
      <c r="A16" s="56" t="s">
        <v>129</v>
      </c>
      <c r="B16" s="53" t="s">
        <v>58</v>
      </c>
      <c r="C16" s="45">
        <v>12</v>
      </c>
      <c r="D16" s="54">
        <v>11</v>
      </c>
      <c r="E16" s="44">
        <v>42</v>
      </c>
      <c r="F16" s="44">
        <v>44</v>
      </c>
      <c r="G16" s="45">
        <f t="shared" si="0"/>
        <v>86</v>
      </c>
      <c r="H16" s="46">
        <f t="shared" si="1"/>
        <v>75</v>
      </c>
      <c r="I16" s="44">
        <v>44</v>
      </c>
      <c r="J16" s="45">
        <v>41</v>
      </c>
      <c r="K16" s="45">
        <f t="shared" si="2"/>
        <v>85</v>
      </c>
      <c r="L16" s="47">
        <f t="shared" si="3"/>
        <v>74</v>
      </c>
      <c r="M16" s="58">
        <f t="shared" si="4"/>
        <v>149</v>
      </c>
      <c r="N16" s="83">
        <v>19632</v>
      </c>
    </row>
    <row r="17" spans="1:14" ht="19.5">
      <c r="A17" s="56" t="s">
        <v>136</v>
      </c>
      <c r="B17" s="53" t="s">
        <v>47</v>
      </c>
      <c r="C17" s="45">
        <v>12.8</v>
      </c>
      <c r="D17" s="54">
        <v>12</v>
      </c>
      <c r="E17" s="44">
        <v>43</v>
      </c>
      <c r="F17" s="44">
        <v>44</v>
      </c>
      <c r="G17" s="45">
        <f t="shared" si="0"/>
        <v>87</v>
      </c>
      <c r="H17" s="46">
        <f t="shared" si="1"/>
        <v>75</v>
      </c>
      <c r="I17" s="44">
        <v>46</v>
      </c>
      <c r="J17" s="45">
        <v>40</v>
      </c>
      <c r="K17" s="45">
        <f t="shared" si="2"/>
        <v>86</v>
      </c>
      <c r="L17" s="47">
        <f t="shared" si="3"/>
        <v>74</v>
      </c>
      <c r="M17" s="58">
        <f t="shared" si="4"/>
        <v>149</v>
      </c>
      <c r="N17" s="83">
        <v>25744</v>
      </c>
    </row>
    <row r="18" spans="1:14" ht="19.5">
      <c r="A18" s="56" t="s">
        <v>126</v>
      </c>
      <c r="B18" s="53" t="s">
        <v>45</v>
      </c>
      <c r="C18" s="45">
        <v>11.6</v>
      </c>
      <c r="D18" s="54">
        <v>11</v>
      </c>
      <c r="E18" s="44">
        <v>45</v>
      </c>
      <c r="F18" s="44">
        <v>44</v>
      </c>
      <c r="G18" s="45">
        <f t="shared" si="0"/>
        <v>89</v>
      </c>
      <c r="H18" s="46">
        <f t="shared" si="1"/>
        <v>78</v>
      </c>
      <c r="I18" s="44">
        <v>43</v>
      </c>
      <c r="J18" s="45">
        <v>40</v>
      </c>
      <c r="K18" s="45">
        <f t="shared" si="2"/>
        <v>83</v>
      </c>
      <c r="L18" s="47">
        <f t="shared" si="3"/>
        <v>72</v>
      </c>
      <c r="M18" s="58">
        <f t="shared" si="4"/>
        <v>150</v>
      </c>
      <c r="N18" s="83">
        <v>39638</v>
      </c>
    </row>
    <row r="19" spans="1:14" ht="19.5">
      <c r="A19" s="56" t="s">
        <v>119</v>
      </c>
      <c r="B19" s="53" t="s">
        <v>47</v>
      </c>
      <c r="C19" s="45">
        <v>10</v>
      </c>
      <c r="D19" s="54">
        <v>9</v>
      </c>
      <c r="E19" s="44">
        <v>43</v>
      </c>
      <c r="F19" s="44">
        <v>43</v>
      </c>
      <c r="G19" s="45">
        <f t="shared" si="0"/>
        <v>86</v>
      </c>
      <c r="H19" s="46">
        <f t="shared" si="1"/>
        <v>77</v>
      </c>
      <c r="I19" s="44">
        <v>44</v>
      </c>
      <c r="J19" s="45">
        <v>39</v>
      </c>
      <c r="K19" s="45">
        <f t="shared" si="2"/>
        <v>83</v>
      </c>
      <c r="L19" s="47">
        <f t="shared" si="3"/>
        <v>74</v>
      </c>
      <c r="M19" s="58">
        <f t="shared" si="4"/>
        <v>151</v>
      </c>
      <c r="N19" s="83">
        <v>39819</v>
      </c>
    </row>
    <row r="20" spans="1:14" ht="19.5">
      <c r="A20" s="56" t="s">
        <v>122</v>
      </c>
      <c r="B20" s="53" t="s">
        <v>47</v>
      </c>
      <c r="C20" s="45">
        <v>10.6</v>
      </c>
      <c r="D20" s="54">
        <v>9</v>
      </c>
      <c r="E20" s="44">
        <v>42</v>
      </c>
      <c r="F20" s="44">
        <v>46</v>
      </c>
      <c r="G20" s="45">
        <f t="shared" si="0"/>
        <v>88</v>
      </c>
      <c r="H20" s="46">
        <f t="shared" si="1"/>
        <v>79</v>
      </c>
      <c r="I20" s="44">
        <v>39</v>
      </c>
      <c r="J20" s="45">
        <v>43</v>
      </c>
      <c r="K20" s="45">
        <f t="shared" si="2"/>
        <v>82</v>
      </c>
      <c r="L20" s="47">
        <f t="shared" si="3"/>
        <v>73</v>
      </c>
      <c r="M20" s="58">
        <f t="shared" si="4"/>
        <v>152</v>
      </c>
      <c r="N20" s="83">
        <v>19452</v>
      </c>
    </row>
    <row r="21" spans="1:14" ht="19.5">
      <c r="A21" s="56" t="s">
        <v>144</v>
      </c>
      <c r="B21" s="53" t="s">
        <v>66</v>
      </c>
      <c r="C21" s="45">
        <v>15.9</v>
      </c>
      <c r="D21" s="54">
        <v>15</v>
      </c>
      <c r="E21" s="44">
        <v>49</v>
      </c>
      <c r="F21" s="44">
        <v>42</v>
      </c>
      <c r="G21" s="45">
        <f t="shared" si="0"/>
        <v>91</v>
      </c>
      <c r="H21" s="46">
        <f t="shared" si="1"/>
        <v>76</v>
      </c>
      <c r="I21" s="44">
        <v>45</v>
      </c>
      <c r="J21" s="45">
        <v>46</v>
      </c>
      <c r="K21" s="45">
        <f t="shared" si="2"/>
        <v>91</v>
      </c>
      <c r="L21" s="47">
        <f t="shared" si="3"/>
        <v>76</v>
      </c>
      <c r="M21" s="58">
        <f t="shared" si="4"/>
        <v>152</v>
      </c>
      <c r="N21" s="83">
        <v>31484</v>
      </c>
    </row>
    <row r="22" spans="1:14" ht="19.5">
      <c r="A22" s="56" t="s">
        <v>127</v>
      </c>
      <c r="B22" s="53" t="s">
        <v>45</v>
      </c>
      <c r="C22" s="45">
        <v>11.8</v>
      </c>
      <c r="D22" s="54">
        <v>11</v>
      </c>
      <c r="E22" s="44">
        <v>49</v>
      </c>
      <c r="F22" s="44">
        <v>44</v>
      </c>
      <c r="G22" s="45">
        <f t="shared" si="0"/>
        <v>93</v>
      </c>
      <c r="H22" s="46">
        <f t="shared" si="1"/>
        <v>82</v>
      </c>
      <c r="I22" s="44">
        <v>39</v>
      </c>
      <c r="J22" s="45">
        <v>44</v>
      </c>
      <c r="K22" s="45">
        <f t="shared" si="2"/>
        <v>83</v>
      </c>
      <c r="L22" s="47">
        <f t="shared" si="3"/>
        <v>72</v>
      </c>
      <c r="M22" s="58">
        <f t="shared" si="4"/>
        <v>154</v>
      </c>
      <c r="N22" s="83">
        <v>39755</v>
      </c>
    </row>
    <row r="23" spans="1:14" ht="19.5">
      <c r="A23" s="56" t="s">
        <v>123</v>
      </c>
      <c r="B23" s="53" t="s">
        <v>66</v>
      </c>
      <c r="C23" s="45">
        <v>11</v>
      </c>
      <c r="D23" s="54">
        <v>10</v>
      </c>
      <c r="E23" s="44">
        <v>44</v>
      </c>
      <c r="F23" s="44">
        <v>45</v>
      </c>
      <c r="G23" s="45">
        <f t="shared" si="0"/>
        <v>89</v>
      </c>
      <c r="H23" s="46">
        <f t="shared" si="1"/>
        <v>79</v>
      </c>
      <c r="I23" s="44">
        <v>45</v>
      </c>
      <c r="J23" s="45">
        <v>42</v>
      </c>
      <c r="K23" s="45">
        <f t="shared" si="2"/>
        <v>87</v>
      </c>
      <c r="L23" s="47">
        <f t="shared" si="3"/>
        <v>77</v>
      </c>
      <c r="M23" s="58">
        <f t="shared" si="4"/>
        <v>156</v>
      </c>
      <c r="N23" s="83">
        <v>28559</v>
      </c>
    </row>
    <row r="24" spans="1:14" ht="19.5">
      <c r="A24" s="56" t="s">
        <v>121</v>
      </c>
      <c r="B24" s="53" t="s">
        <v>66</v>
      </c>
      <c r="C24" s="45">
        <v>10.4</v>
      </c>
      <c r="D24" s="54">
        <v>9</v>
      </c>
      <c r="E24" s="44">
        <v>46</v>
      </c>
      <c r="F24" s="44">
        <v>43</v>
      </c>
      <c r="G24" s="45">
        <f t="shared" si="0"/>
        <v>89</v>
      </c>
      <c r="H24" s="46">
        <f t="shared" si="1"/>
        <v>80</v>
      </c>
      <c r="I24" s="44">
        <v>41</v>
      </c>
      <c r="J24" s="45">
        <v>45</v>
      </c>
      <c r="K24" s="45">
        <f t="shared" si="2"/>
        <v>86</v>
      </c>
      <c r="L24" s="47">
        <f t="shared" si="3"/>
        <v>77</v>
      </c>
      <c r="M24" s="58">
        <f t="shared" si="4"/>
        <v>157</v>
      </c>
      <c r="N24" s="83">
        <v>28609</v>
      </c>
    </row>
    <row r="25" spans="1:14" ht="19.5">
      <c r="A25" s="56" t="s">
        <v>143</v>
      </c>
      <c r="B25" s="53" t="s">
        <v>74</v>
      </c>
      <c r="C25" s="45">
        <v>15.8</v>
      </c>
      <c r="D25" s="54">
        <v>15</v>
      </c>
      <c r="E25" s="44">
        <v>44</v>
      </c>
      <c r="F25" s="44">
        <v>47</v>
      </c>
      <c r="G25" s="45">
        <f t="shared" si="0"/>
        <v>91</v>
      </c>
      <c r="H25" s="46">
        <f t="shared" si="1"/>
        <v>76</v>
      </c>
      <c r="I25" s="44">
        <v>49</v>
      </c>
      <c r="J25" s="45">
        <v>47</v>
      </c>
      <c r="K25" s="45">
        <f t="shared" si="2"/>
        <v>96</v>
      </c>
      <c r="L25" s="47">
        <f t="shared" si="3"/>
        <v>81</v>
      </c>
      <c r="M25" s="58">
        <f t="shared" si="4"/>
        <v>157</v>
      </c>
      <c r="N25" s="83">
        <v>26058</v>
      </c>
    </row>
    <row r="26" spans="1:14" ht="19.5">
      <c r="A26" s="56" t="s">
        <v>141</v>
      </c>
      <c r="B26" s="53" t="s">
        <v>47</v>
      </c>
      <c r="C26" s="45">
        <v>15.7</v>
      </c>
      <c r="D26" s="54">
        <v>15</v>
      </c>
      <c r="E26" s="44">
        <v>46</v>
      </c>
      <c r="F26" s="44">
        <v>43</v>
      </c>
      <c r="G26" s="45">
        <f t="shared" si="0"/>
        <v>89</v>
      </c>
      <c r="H26" s="46">
        <f t="shared" si="1"/>
        <v>74</v>
      </c>
      <c r="I26" s="44">
        <v>52</v>
      </c>
      <c r="J26" s="45">
        <v>46</v>
      </c>
      <c r="K26" s="45">
        <f t="shared" si="2"/>
        <v>98</v>
      </c>
      <c r="L26" s="47">
        <f t="shared" si="3"/>
        <v>83</v>
      </c>
      <c r="M26" s="58">
        <f t="shared" si="4"/>
        <v>157</v>
      </c>
      <c r="N26" s="83">
        <v>20847</v>
      </c>
    </row>
    <row r="27" spans="1:14" ht="19.5">
      <c r="A27" s="56" t="s">
        <v>125</v>
      </c>
      <c r="B27" s="53" t="s">
        <v>58</v>
      </c>
      <c r="C27" s="45">
        <v>11.6</v>
      </c>
      <c r="D27" s="54">
        <v>11</v>
      </c>
      <c r="E27" s="44">
        <v>47</v>
      </c>
      <c r="F27" s="44">
        <v>44</v>
      </c>
      <c r="G27" s="45">
        <f t="shared" si="0"/>
        <v>91</v>
      </c>
      <c r="H27" s="46">
        <f t="shared" si="1"/>
        <v>80</v>
      </c>
      <c r="I27" s="44">
        <v>44</v>
      </c>
      <c r="J27" s="45">
        <v>45</v>
      </c>
      <c r="K27" s="45">
        <f t="shared" si="2"/>
        <v>89</v>
      </c>
      <c r="L27" s="47">
        <f t="shared" si="3"/>
        <v>78</v>
      </c>
      <c r="M27" s="58">
        <f t="shared" si="4"/>
        <v>158</v>
      </c>
      <c r="N27" s="83">
        <v>20380</v>
      </c>
    </row>
    <row r="28" spans="1:14" ht="19.5">
      <c r="A28" s="56" t="s">
        <v>140</v>
      </c>
      <c r="B28" s="53" t="s">
        <v>58</v>
      </c>
      <c r="C28" s="45">
        <v>13.6</v>
      </c>
      <c r="D28" s="54">
        <v>13</v>
      </c>
      <c r="E28" s="44">
        <v>46</v>
      </c>
      <c r="F28" s="44">
        <v>46</v>
      </c>
      <c r="G28" s="45">
        <f t="shared" si="0"/>
        <v>92</v>
      </c>
      <c r="H28" s="46">
        <f t="shared" si="1"/>
        <v>79</v>
      </c>
      <c r="I28" s="44">
        <v>44</v>
      </c>
      <c r="J28" s="45">
        <v>48</v>
      </c>
      <c r="K28" s="45">
        <f t="shared" si="2"/>
        <v>92</v>
      </c>
      <c r="L28" s="47">
        <f t="shared" si="3"/>
        <v>79</v>
      </c>
      <c r="M28" s="58">
        <f t="shared" si="4"/>
        <v>158</v>
      </c>
      <c r="N28" s="83">
        <v>20338</v>
      </c>
    </row>
    <row r="29" spans="1:14" ht="19.5">
      <c r="A29" s="56" t="s">
        <v>135</v>
      </c>
      <c r="B29" s="53" t="s">
        <v>74</v>
      </c>
      <c r="C29" s="45">
        <v>12.7</v>
      </c>
      <c r="D29" s="54">
        <v>12</v>
      </c>
      <c r="E29" s="44">
        <v>45</v>
      </c>
      <c r="F29" s="44">
        <v>51</v>
      </c>
      <c r="G29" s="45">
        <f t="shared" si="0"/>
        <v>96</v>
      </c>
      <c r="H29" s="46">
        <f t="shared" si="1"/>
        <v>84</v>
      </c>
      <c r="I29" s="44">
        <v>44</v>
      </c>
      <c r="J29" s="45">
        <v>44</v>
      </c>
      <c r="K29" s="45">
        <f t="shared" si="2"/>
        <v>88</v>
      </c>
      <c r="L29" s="47">
        <f t="shared" si="3"/>
        <v>76</v>
      </c>
      <c r="M29" s="58">
        <f t="shared" si="4"/>
        <v>160</v>
      </c>
      <c r="N29" s="83">
        <v>27046</v>
      </c>
    </row>
    <row r="30" spans="1:14" ht="19.5">
      <c r="A30" s="56" t="s">
        <v>124</v>
      </c>
      <c r="B30" s="53" t="s">
        <v>58</v>
      </c>
      <c r="C30" s="45">
        <v>11.4</v>
      </c>
      <c r="D30" s="54">
        <v>10</v>
      </c>
      <c r="E30" s="44">
        <v>44</v>
      </c>
      <c r="F30" s="44">
        <v>46</v>
      </c>
      <c r="G30" s="45">
        <f t="shared" si="0"/>
        <v>90</v>
      </c>
      <c r="H30" s="46">
        <f t="shared" si="1"/>
        <v>80</v>
      </c>
      <c r="I30" s="44">
        <v>50</v>
      </c>
      <c r="J30" s="45">
        <v>42</v>
      </c>
      <c r="K30" s="45">
        <f t="shared" si="2"/>
        <v>92</v>
      </c>
      <c r="L30" s="47">
        <f t="shared" si="3"/>
        <v>82</v>
      </c>
      <c r="M30" s="58">
        <f t="shared" si="4"/>
        <v>162</v>
      </c>
      <c r="N30" s="83">
        <v>22522</v>
      </c>
    </row>
    <row r="31" spans="1:14" ht="19.5">
      <c r="A31" s="56" t="s">
        <v>138</v>
      </c>
      <c r="B31" s="53" t="s">
        <v>47</v>
      </c>
      <c r="C31" s="45">
        <v>13.1</v>
      </c>
      <c r="D31" s="54">
        <v>12</v>
      </c>
      <c r="E31" s="44">
        <v>45</v>
      </c>
      <c r="F31" s="44">
        <v>50</v>
      </c>
      <c r="G31" s="45">
        <f t="shared" si="0"/>
        <v>95</v>
      </c>
      <c r="H31" s="46">
        <f t="shared" si="1"/>
        <v>83</v>
      </c>
      <c r="I31" s="44">
        <v>43</v>
      </c>
      <c r="J31" s="45">
        <v>49</v>
      </c>
      <c r="K31" s="45">
        <f t="shared" si="2"/>
        <v>92</v>
      </c>
      <c r="L31" s="47">
        <f t="shared" si="3"/>
        <v>80</v>
      </c>
      <c r="M31" s="58">
        <f t="shared" si="4"/>
        <v>163</v>
      </c>
      <c r="N31" s="83">
        <v>25009</v>
      </c>
    </row>
    <row r="32" spans="1:14" ht="19.5">
      <c r="A32" s="56" t="s">
        <v>120</v>
      </c>
      <c r="B32" s="53" t="s">
        <v>45</v>
      </c>
      <c r="C32" s="45">
        <v>10.199999999999999</v>
      </c>
      <c r="D32" s="54">
        <v>9</v>
      </c>
      <c r="E32" s="44" t="s">
        <v>5</v>
      </c>
      <c r="F32" s="44" t="s">
        <v>221</v>
      </c>
      <c r="G32" s="44" t="s">
        <v>222</v>
      </c>
      <c r="H32" s="119" t="s">
        <v>11</v>
      </c>
      <c r="I32" s="44">
        <v>39</v>
      </c>
      <c r="J32" s="45">
        <v>37</v>
      </c>
      <c r="K32" s="45">
        <f t="shared" si="2"/>
        <v>76</v>
      </c>
      <c r="L32" s="47">
        <f t="shared" si="3"/>
        <v>67</v>
      </c>
      <c r="M32" s="120" t="s">
        <v>11</v>
      </c>
      <c r="N32" s="83">
        <v>24944</v>
      </c>
    </row>
    <row r="33" spans="1:14" ht="19.5">
      <c r="A33" s="56" t="s">
        <v>145</v>
      </c>
      <c r="B33" s="53" t="s">
        <v>66</v>
      </c>
      <c r="C33" s="45">
        <v>16</v>
      </c>
      <c r="D33" s="54">
        <v>15</v>
      </c>
      <c r="E33" s="44" t="s">
        <v>217</v>
      </c>
      <c r="F33" s="44" t="s">
        <v>218</v>
      </c>
      <c r="G33" s="45" t="s">
        <v>219</v>
      </c>
      <c r="H33" s="123" t="s">
        <v>220</v>
      </c>
      <c r="I33" s="44">
        <v>43</v>
      </c>
      <c r="J33" s="45">
        <v>44</v>
      </c>
      <c r="K33" s="45">
        <f t="shared" si="2"/>
        <v>87</v>
      </c>
      <c r="L33" s="47">
        <f t="shared" si="3"/>
        <v>72</v>
      </c>
      <c r="M33" s="120" t="s">
        <v>11</v>
      </c>
      <c r="N33" s="83">
        <v>24729</v>
      </c>
    </row>
    <row r="34" spans="1:14" ht="19.5">
      <c r="A34" s="56" t="s">
        <v>128</v>
      </c>
      <c r="B34" s="53" t="s">
        <v>45</v>
      </c>
      <c r="C34" s="45">
        <v>11.9</v>
      </c>
      <c r="D34" s="54">
        <v>11</v>
      </c>
      <c r="E34" s="44" t="s">
        <v>5</v>
      </c>
      <c r="F34" s="44" t="s">
        <v>221</v>
      </c>
      <c r="G34" s="44" t="s">
        <v>222</v>
      </c>
      <c r="H34" s="119" t="s">
        <v>11</v>
      </c>
      <c r="I34" s="44">
        <v>41</v>
      </c>
      <c r="J34" s="45">
        <v>44</v>
      </c>
      <c r="K34" s="45">
        <f t="shared" si="2"/>
        <v>85</v>
      </c>
      <c r="L34" s="47">
        <f t="shared" si="3"/>
        <v>74</v>
      </c>
      <c r="M34" s="120" t="s">
        <v>11</v>
      </c>
      <c r="N34" s="83">
        <v>29009</v>
      </c>
    </row>
    <row r="35" spans="1:14" ht="19.5">
      <c r="A35" s="56" t="s">
        <v>134</v>
      </c>
      <c r="B35" s="53" t="s">
        <v>47</v>
      </c>
      <c r="C35" s="45">
        <v>12.5</v>
      </c>
      <c r="D35" s="54">
        <v>11</v>
      </c>
      <c r="E35" s="44">
        <v>44</v>
      </c>
      <c r="F35" s="44">
        <v>52</v>
      </c>
      <c r="G35" s="45">
        <f>SUM(E35+F35)</f>
        <v>96</v>
      </c>
      <c r="H35" s="46">
        <f>(G35-D35)</f>
        <v>85</v>
      </c>
      <c r="I35" s="44" t="s">
        <v>5</v>
      </c>
      <c r="J35" s="45" t="s">
        <v>221</v>
      </c>
      <c r="K35" s="45" t="s">
        <v>222</v>
      </c>
      <c r="L35" s="78" t="s">
        <v>11</v>
      </c>
      <c r="M35" s="120" t="s">
        <v>11</v>
      </c>
      <c r="N35" s="83">
        <v>25161</v>
      </c>
    </row>
    <row r="36" spans="1:14" ht="19.5">
      <c r="A36" s="117" t="s">
        <v>130</v>
      </c>
      <c r="B36" s="53" t="s">
        <v>51</v>
      </c>
      <c r="C36" s="45">
        <v>12.1</v>
      </c>
      <c r="D36" s="118" t="s">
        <v>11</v>
      </c>
      <c r="E36" s="44" t="s">
        <v>11</v>
      </c>
      <c r="F36" s="44" t="s">
        <v>11</v>
      </c>
      <c r="G36" s="44" t="s">
        <v>11</v>
      </c>
      <c r="H36" s="119" t="s">
        <v>11</v>
      </c>
      <c r="I36" s="44" t="s">
        <v>11</v>
      </c>
      <c r="J36" s="44" t="s">
        <v>11</v>
      </c>
      <c r="K36" s="44" t="s">
        <v>11</v>
      </c>
      <c r="L36" s="78" t="s">
        <v>11</v>
      </c>
      <c r="M36" s="120" t="s">
        <v>11</v>
      </c>
      <c r="N36" s="83">
        <v>24141</v>
      </c>
    </row>
    <row r="37" spans="1:14" ht="19.5">
      <c r="A37" s="117" t="s">
        <v>132</v>
      </c>
      <c r="B37" s="53" t="s">
        <v>133</v>
      </c>
      <c r="C37" s="45">
        <v>12.5</v>
      </c>
      <c r="D37" s="118" t="s">
        <v>11</v>
      </c>
      <c r="E37" s="44" t="s">
        <v>11</v>
      </c>
      <c r="F37" s="44" t="s">
        <v>11</v>
      </c>
      <c r="G37" s="44" t="s">
        <v>11</v>
      </c>
      <c r="H37" s="119" t="s">
        <v>11</v>
      </c>
      <c r="I37" s="44" t="s">
        <v>11</v>
      </c>
      <c r="J37" s="44" t="s">
        <v>11</v>
      </c>
      <c r="K37" s="44" t="s">
        <v>11</v>
      </c>
      <c r="L37" s="78" t="s">
        <v>11</v>
      </c>
      <c r="M37" s="120" t="s">
        <v>11</v>
      </c>
      <c r="N37" s="83">
        <v>21660</v>
      </c>
    </row>
    <row r="38" spans="1:14" ht="19.5">
      <c r="A38" s="117" t="s">
        <v>139</v>
      </c>
      <c r="B38" s="53" t="s">
        <v>74</v>
      </c>
      <c r="C38" s="45">
        <v>13.3</v>
      </c>
      <c r="D38" s="118" t="s">
        <v>11</v>
      </c>
      <c r="E38" s="44" t="s">
        <v>11</v>
      </c>
      <c r="F38" s="44" t="s">
        <v>11</v>
      </c>
      <c r="G38" s="44" t="s">
        <v>11</v>
      </c>
      <c r="H38" s="119" t="s">
        <v>11</v>
      </c>
      <c r="I38" s="44" t="s">
        <v>11</v>
      </c>
      <c r="J38" s="44" t="s">
        <v>11</v>
      </c>
      <c r="K38" s="44" t="s">
        <v>11</v>
      </c>
      <c r="L38" s="78" t="s">
        <v>11</v>
      </c>
      <c r="M38" s="120" t="s">
        <v>11</v>
      </c>
      <c r="N38" s="83">
        <v>22195</v>
      </c>
    </row>
    <row r="39" spans="1:14" ht="19.5">
      <c r="A39" s="117" t="s">
        <v>146</v>
      </c>
      <c r="B39" s="53" t="s">
        <v>58</v>
      </c>
      <c r="C39" s="45">
        <v>16.100000000000001</v>
      </c>
      <c r="D39" s="118" t="s">
        <v>11</v>
      </c>
      <c r="E39" s="44" t="s">
        <v>11</v>
      </c>
      <c r="F39" s="44" t="s">
        <v>11</v>
      </c>
      <c r="G39" s="44" t="s">
        <v>11</v>
      </c>
      <c r="H39" s="119" t="s">
        <v>11</v>
      </c>
      <c r="I39" s="44" t="s">
        <v>11</v>
      </c>
      <c r="J39" s="44" t="s">
        <v>11</v>
      </c>
      <c r="K39" s="44" t="s">
        <v>11</v>
      </c>
      <c r="L39" s="78" t="s">
        <v>11</v>
      </c>
      <c r="M39" s="120" t="s">
        <v>11</v>
      </c>
      <c r="N39" s="83">
        <v>28339</v>
      </c>
    </row>
  </sheetData>
  <sortState xmlns:xlrd2="http://schemas.microsoft.com/office/spreadsheetml/2017/richdata2" ref="A13:N39">
    <sortCondition ref="M13:M39"/>
    <sortCondition ref="L13:L39"/>
    <sortCondition ref="H13:H39"/>
  </sortState>
  <mergeCells count="8">
    <mergeCell ref="A11:M11"/>
    <mergeCell ref="A1:M1"/>
    <mergeCell ref="A2:M2"/>
    <mergeCell ref="A6:M6"/>
    <mergeCell ref="A5:M5"/>
    <mergeCell ref="A4:M4"/>
    <mergeCell ref="A8:M8"/>
    <mergeCell ref="A9:M9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6"/>
  <sheetViews>
    <sheetView zoomScale="70" zoomScaleNormal="70" workbookViewId="0">
      <selection sqref="A1:M1"/>
    </sheetView>
  </sheetViews>
  <sheetFormatPr baseColWidth="10" defaultRowHeight="18.75"/>
  <cols>
    <col min="1" max="1" width="34.85546875" style="1" customWidth="1"/>
    <col min="2" max="2" width="9.7109375" style="1" bestFit="1" customWidth="1"/>
    <col min="3" max="3" width="9.7109375" style="1" customWidth="1"/>
    <col min="4" max="11" width="6.7109375" style="2" customWidth="1"/>
    <col min="12" max="12" width="5.7109375" style="1" customWidth="1"/>
    <col min="13" max="13" width="8.28515625" style="1" customWidth="1"/>
    <col min="14" max="14" width="12.85546875" style="35" customWidth="1"/>
    <col min="15" max="15" width="10.42578125" style="79" bestFit="1" customWidth="1"/>
    <col min="16" max="16384" width="11.42578125" style="1"/>
  </cols>
  <sheetData>
    <row r="1" spans="1:15" ht="30.75">
      <c r="A1" s="151" t="s">
        <v>6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"/>
    </row>
    <row r="2" spans="1:15" ht="30.75">
      <c r="A2" s="151" t="s">
        <v>7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"/>
    </row>
    <row r="3" spans="1:15">
      <c r="D3" s="1"/>
      <c r="E3" s="1"/>
      <c r="F3" s="1"/>
      <c r="G3" s="1"/>
      <c r="H3" s="1"/>
      <c r="I3" s="1"/>
      <c r="J3" s="1"/>
      <c r="K3" s="1"/>
      <c r="N3" s="1"/>
    </row>
    <row r="4" spans="1:15" ht="25.5">
      <c r="A4" s="152" t="str">
        <f>'CAB 0-9'!A4:M4</f>
        <v>MIRAMAR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"/>
    </row>
    <row r="5" spans="1:15" ht="25.5">
      <c r="A5" s="152" t="str">
        <f>'CAB 0-9'!A5:M5</f>
        <v>LINKS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"/>
    </row>
    <row r="6" spans="1:15" ht="37.5">
      <c r="A6" s="156" t="s">
        <v>9</v>
      </c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"/>
    </row>
    <row r="7" spans="1:15" ht="2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1"/>
    </row>
    <row r="8" spans="1:15" ht="19.5">
      <c r="A8" s="154" t="str">
        <f>'CAB 0-9'!A8:M8</f>
        <v>4 VUELTAS DE 9 HOYOS MEDAL PLAY</v>
      </c>
      <c r="B8" s="154"/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"/>
    </row>
    <row r="9" spans="1:15" ht="19.5">
      <c r="A9" s="155" t="str">
        <f>'CAB 0-9'!A9:M9</f>
        <v>25 Y 26 DE ABRIL DE 2023</v>
      </c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"/>
    </row>
    <row r="10" spans="1:15" ht="20.25" thickBot="1">
      <c r="A10" s="41"/>
      <c r="B10" s="41"/>
      <c r="C10" s="73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1"/>
    </row>
    <row r="11" spans="1:15" ht="20.25" thickBot="1">
      <c r="A11" s="148" t="s">
        <v>163</v>
      </c>
      <c r="B11" s="149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50"/>
      <c r="N11" s="1"/>
    </row>
    <row r="12" spans="1:15" s="3" customFormat="1" ht="20.25" thickBot="1">
      <c r="A12" s="36" t="s">
        <v>0</v>
      </c>
      <c r="B12" s="37" t="s">
        <v>8</v>
      </c>
      <c r="C12" s="5" t="s">
        <v>26</v>
      </c>
      <c r="D12" s="36" t="s">
        <v>1</v>
      </c>
      <c r="E12" s="36" t="s">
        <v>2</v>
      </c>
      <c r="F12" s="36" t="s">
        <v>3</v>
      </c>
      <c r="G12" s="36" t="s">
        <v>4</v>
      </c>
      <c r="H12" s="36" t="s">
        <v>5</v>
      </c>
      <c r="I12" s="36" t="s">
        <v>2</v>
      </c>
      <c r="J12" s="36" t="s">
        <v>3</v>
      </c>
      <c r="K12" s="36" t="s">
        <v>4</v>
      </c>
      <c r="L12" s="36" t="s">
        <v>5</v>
      </c>
      <c r="M12" s="36" t="s">
        <v>10</v>
      </c>
      <c r="N12" s="52"/>
      <c r="O12" s="80"/>
    </row>
    <row r="13" spans="1:15" ht="19.5">
      <c r="A13" s="56" t="s">
        <v>157</v>
      </c>
      <c r="B13" s="53" t="s">
        <v>53</v>
      </c>
      <c r="C13" s="45">
        <v>21.9</v>
      </c>
      <c r="D13" s="54">
        <v>21</v>
      </c>
      <c r="E13" s="44">
        <v>48</v>
      </c>
      <c r="F13" s="44">
        <v>46</v>
      </c>
      <c r="G13" s="45">
        <f t="shared" ref="G13:G33" si="0">SUM(E13+F13)</f>
        <v>94</v>
      </c>
      <c r="H13" s="46">
        <f t="shared" ref="H13:H33" si="1">(G13-D13)</f>
        <v>73</v>
      </c>
      <c r="I13" s="44">
        <v>47</v>
      </c>
      <c r="J13" s="45">
        <v>44</v>
      </c>
      <c r="K13" s="45">
        <f t="shared" ref="K13:K30" si="2">SUM(I13:J13)</f>
        <v>91</v>
      </c>
      <c r="L13" s="47">
        <f t="shared" ref="L13:L30" si="3">+(K13-D13)</f>
        <v>70</v>
      </c>
      <c r="M13" s="147">
        <f t="shared" ref="M13:M30" si="4">SUM(H13+L13)</f>
        <v>143</v>
      </c>
      <c r="N13" s="83">
        <v>23880</v>
      </c>
      <c r="O13" s="81" t="s">
        <v>37</v>
      </c>
    </row>
    <row r="14" spans="1:15" ht="19.5">
      <c r="A14" s="56" t="s">
        <v>154</v>
      </c>
      <c r="B14" s="53" t="s">
        <v>45</v>
      </c>
      <c r="C14" s="45">
        <v>20</v>
      </c>
      <c r="D14" s="54">
        <v>19</v>
      </c>
      <c r="E14" s="44">
        <v>46</v>
      </c>
      <c r="F14" s="44">
        <v>48</v>
      </c>
      <c r="G14" s="45">
        <f t="shared" si="0"/>
        <v>94</v>
      </c>
      <c r="H14" s="46">
        <f t="shared" si="1"/>
        <v>75</v>
      </c>
      <c r="I14" s="44">
        <v>47</v>
      </c>
      <c r="J14" s="45">
        <v>45</v>
      </c>
      <c r="K14" s="45">
        <f t="shared" si="2"/>
        <v>92</v>
      </c>
      <c r="L14" s="47">
        <f t="shared" si="3"/>
        <v>73</v>
      </c>
      <c r="M14" s="147">
        <f t="shared" si="4"/>
        <v>148</v>
      </c>
      <c r="N14" s="83">
        <v>23705</v>
      </c>
      <c r="O14" s="81" t="s">
        <v>38</v>
      </c>
    </row>
    <row r="15" spans="1:15" ht="19.5">
      <c r="A15" s="56" t="s">
        <v>153</v>
      </c>
      <c r="B15" s="53" t="s">
        <v>58</v>
      </c>
      <c r="C15" s="45">
        <v>20</v>
      </c>
      <c r="D15" s="54">
        <v>19</v>
      </c>
      <c r="E15" s="44">
        <v>49</v>
      </c>
      <c r="F15" s="44">
        <v>43</v>
      </c>
      <c r="G15" s="45">
        <f t="shared" si="0"/>
        <v>92</v>
      </c>
      <c r="H15" s="46">
        <f t="shared" si="1"/>
        <v>73</v>
      </c>
      <c r="I15" s="44">
        <v>47</v>
      </c>
      <c r="J15" s="45">
        <v>47</v>
      </c>
      <c r="K15" s="45">
        <f t="shared" si="2"/>
        <v>94</v>
      </c>
      <c r="L15" s="47">
        <f t="shared" si="3"/>
        <v>75</v>
      </c>
      <c r="M15" s="58">
        <f t="shared" si="4"/>
        <v>148</v>
      </c>
      <c r="N15" s="83">
        <v>31476</v>
      </c>
    </row>
    <row r="16" spans="1:15" ht="19.5">
      <c r="A16" s="56" t="s">
        <v>156</v>
      </c>
      <c r="B16" s="53" t="s">
        <v>47</v>
      </c>
      <c r="C16" s="45">
        <v>21.4</v>
      </c>
      <c r="D16" s="54">
        <v>21</v>
      </c>
      <c r="E16" s="44">
        <v>46</v>
      </c>
      <c r="F16" s="44">
        <v>46</v>
      </c>
      <c r="G16" s="45">
        <f t="shared" si="0"/>
        <v>92</v>
      </c>
      <c r="H16" s="46">
        <f t="shared" si="1"/>
        <v>71</v>
      </c>
      <c r="I16" s="44">
        <v>49</v>
      </c>
      <c r="J16" s="45">
        <v>51</v>
      </c>
      <c r="K16" s="45">
        <f t="shared" si="2"/>
        <v>100</v>
      </c>
      <c r="L16" s="47">
        <f t="shared" si="3"/>
        <v>79</v>
      </c>
      <c r="M16" s="58">
        <f t="shared" si="4"/>
        <v>150</v>
      </c>
      <c r="N16" s="83">
        <v>17524</v>
      </c>
    </row>
    <row r="17" spans="1:14" ht="19.5">
      <c r="A17" s="56" t="s">
        <v>147</v>
      </c>
      <c r="B17" s="53" t="s">
        <v>58</v>
      </c>
      <c r="C17" s="45">
        <v>17.3</v>
      </c>
      <c r="D17" s="54">
        <v>17</v>
      </c>
      <c r="E17" s="44">
        <v>46</v>
      </c>
      <c r="F17" s="44">
        <v>51</v>
      </c>
      <c r="G17" s="45">
        <f t="shared" si="0"/>
        <v>97</v>
      </c>
      <c r="H17" s="46">
        <f t="shared" si="1"/>
        <v>80</v>
      </c>
      <c r="I17" s="44">
        <v>46</v>
      </c>
      <c r="J17" s="45">
        <v>44</v>
      </c>
      <c r="K17" s="45">
        <f t="shared" si="2"/>
        <v>90</v>
      </c>
      <c r="L17" s="47">
        <f t="shared" si="3"/>
        <v>73</v>
      </c>
      <c r="M17" s="58">
        <f t="shared" si="4"/>
        <v>153</v>
      </c>
      <c r="N17" s="83">
        <v>20743</v>
      </c>
    </row>
    <row r="18" spans="1:14" ht="19.5">
      <c r="A18" s="56" t="s">
        <v>148</v>
      </c>
      <c r="B18" s="53" t="s">
        <v>45</v>
      </c>
      <c r="C18" s="45">
        <v>17.600000000000001</v>
      </c>
      <c r="D18" s="54">
        <v>17</v>
      </c>
      <c r="E18" s="44">
        <v>46</v>
      </c>
      <c r="F18" s="44">
        <v>45</v>
      </c>
      <c r="G18" s="45">
        <f t="shared" si="0"/>
        <v>91</v>
      </c>
      <c r="H18" s="46">
        <f t="shared" si="1"/>
        <v>74</v>
      </c>
      <c r="I18" s="44">
        <v>50</v>
      </c>
      <c r="J18" s="45">
        <v>46</v>
      </c>
      <c r="K18" s="45">
        <f t="shared" si="2"/>
        <v>96</v>
      </c>
      <c r="L18" s="47">
        <f t="shared" si="3"/>
        <v>79</v>
      </c>
      <c r="M18" s="58">
        <f t="shared" si="4"/>
        <v>153</v>
      </c>
      <c r="N18" s="83">
        <v>18816</v>
      </c>
    </row>
    <row r="19" spans="1:14" ht="19.5">
      <c r="A19" s="56" t="s">
        <v>166</v>
      </c>
      <c r="B19" s="53" t="s">
        <v>45</v>
      </c>
      <c r="C19" s="45">
        <v>29.2</v>
      </c>
      <c r="D19" s="54">
        <v>29</v>
      </c>
      <c r="E19" s="44">
        <v>56</v>
      </c>
      <c r="F19" s="44">
        <v>47</v>
      </c>
      <c r="G19" s="45">
        <f t="shared" si="0"/>
        <v>103</v>
      </c>
      <c r="H19" s="46">
        <f t="shared" si="1"/>
        <v>74</v>
      </c>
      <c r="I19" s="44">
        <v>58</v>
      </c>
      <c r="J19" s="45">
        <v>51</v>
      </c>
      <c r="K19" s="45">
        <f t="shared" si="2"/>
        <v>109</v>
      </c>
      <c r="L19" s="47">
        <f t="shared" si="3"/>
        <v>80</v>
      </c>
      <c r="M19" s="58">
        <f t="shared" si="4"/>
        <v>154</v>
      </c>
      <c r="N19" s="83">
        <v>23727</v>
      </c>
    </row>
    <row r="20" spans="1:14" ht="19.5">
      <c r="A20" s="56" t="s">
        <v>223</v>
      </c>
      <c r="B20" s="53" t="s">
        <v>47</v>
      </c>
      <c r="C20" s="45">
        <v>25</v>
      </c>
      <c r="D20" s="54">
        <v>25</v>
      </c>
      <c r="E20" s="44">
        <v>49</v>
      </c>
      <c r="F20" s="44">
        <v>51</v>
      </c>
      <c r="G20" s="45">
        <f t="shared" si="0"/>
        <v>100</v>
      </c>
      <c r="H20" s="46">
        <f t="shared" si="1"/>
        <v>75</v>
      </c>
      <c r="I20" s="44">
        <v>50</v>
      </c>
      <c r="J20" s="45">
        <v>55</v>
      </c>
      <c r="K20" s="45">
        <f t="shared" si="2"/>
        <v>105</v>
      </c>
      <c r="L20" s="47">
        <f t="shared" si="3"/>
        <v>80</v>
      </c>
      <c r="M20" s="58">
        <f t="shared" si="4"/>
        <v>155</v>
      </c>
      <c r="N20" s="83">
        <v>33298</v>
      </c>
    </row>
    <row r="21" spans="1:14" ht="19.5">
      <c r="A21" s="56" t="s">
        <v>149</v>
      </c>
      <c r="B21" s="53" t="s">
        <v>45</v>
      </c>
      <c r="C21" s="45">
        <v>18.399999999999999</v>
      </c>
      <c r="D21" s="54">
        <v>18</v>
      </c>
      <c r="E21" s="44">
        <v>50</v>
      </c>
      <c r="F21" s="44">
        <v>47</v>
      </c>
      <c r="G21" s="45">
        <f t="shared" si="0"/>
        <v>97</v>
      </c>
      <c r="H21" s="46">
        <f t="shared" si="1"/>
        <v>79</v>
      </c>
      <c r="I21" s="44">
        <v>48</v>
      </c>
      <c r="J21" s="45">
        <v>48</v>
      </c>
      <c r="K21" s="45">
        <f t="shared" si="2"/>
        <v>96</v>
      </c>
      <c r="L21" s="47">
        <f t="shared" si="3"/>
        <v>78</v>
      </c>
      <c r="M21" s="58">
        <f t="shared" si="4"/>
        <v>157</v>
      </c>
      <c r="N21" s="83">
        <v>18061</v>
      </c>
    </row>
    <row r="22" spans="1:14" ht="19.5">
      <c r="A22" s="56" t="s">
        <v>152</v>
      </c>
      <c r="B22" s="53" t="s">
        <v>58</v>
      </c>
      <c r="C22" s="45">
        <v>19.399999999999999</v>
      </c>
      <c r="D22" s="54">
        <v>19</v>
      </c>
      <c r="E22" s="44">
        <v>48</v>
      </c>
      <c r="F22" s="44">
        <v>50</v>
      </c>
      <c r="G22" s="45">
        <f t="shared" si="0"/>
        <v>98</v>
      </c>
      <c r="H22" s="46">
        <f t="shared" si="1"/>
        <v>79</v>
      </c>
      <c r="I22" s="44">
        <v>48</v>
      </c>
      <c r="J22" s="45">
        <v>49</v>
      </c>
      <c r="K22" s="45">
        <f t="shared" si="2"/>
        <v>97</v>
      </c>
      <c r="L22" s="47">
        <f t="shared" si="3"/>
        <v>78</v>
      </c>
      <c r="M22" s="58">
        <f t="shared" si="4"/>
        <v>157</v>
      </c>
      <c r="N22" s="83">
        <v>19477</v>
      </c>
    </row>
    <row r="23" spans="1:14" ht="19.5">
      <c r="A23" s="56" t="s">
        <v>155</v>
      </c>
      <c r="B23" s="53" t="s">
        <v>45</v>
      </c>
      <c r="C23" s="45">
        <v>20.9</v>
      </c>
      <c r="D23" s="54">
        <v>20</v>
      </c>
      <c r="E23" s="44">
        <v>54</v>
      </c>
      <c r="F23" s="44">
        <v>51</v>
      </c>
      <c r="G23" s="45">
        <f t="shared" si="0"/>
        <v>105</v>
      </c>
      <c r="H23" s="46">
        <f t="shared" si="1"/>
        <v>85</v>
      </c>
      <c r="I23" s="44">
        <v>48</v>
      </c>
      <c r="J23" s="45">
        <v>45</v>
      </c>
      <c r="K23" s="45">
        <f t="shared" si="2"/>
        <v>93</v>
      </c>
      <c r="L23" s="47">
        <f t="shared" si="3"/>
        <v>73</v>
      </c>
      <c r="M23" s="58">
        <f t="shared" si="4"/>
        <v>158</v>
      </c>
      <c r="N23" s="83">
        <v>24994</v>
      </c>
    </row>
    <row r="24" spans="1:14" ht="19.5">
      <c r="A24" s="56" t="s">
        <v>161</v>
      </c>
      <c r="B24" s="53" t="s">
        <v>66</v>
      </c>
      <c r="C24" s="45">
        <v>24.2</v>
      </c>
      <c r="D24" s="54">
        <v>24</v>
      </c>
      <c r="E24" s="44">
        <v>58</v>
      </c>
      <c r="F24" s="44">
        <v>49</v>
      </c>
      <c r="G24" s="45">
        <f t="shared" si="0"/>
        <v>107</v>
      </c>
      <c r="H24" s="46">
        <f t="shared" si="1"/>
        <v>83</v>
      </c>
      <c r="I24" s="44">
        <v>52</v>
      </c>
      <c r="J24" s="45">
        <v>49</v>
      </c>
      <c r="K24" s="45">
        <f t="shared" si="2"/>
        <v>101</v>
      </c>
      <c r="L24" s="47">
        <f t="shared" si="3"/>
        <v>77</v>
      </c>
      <c r="M24" s="58">
        <f t="shared" si="4"/>
        <v>160</v>
      </c>
      <c r="N24" s="83">
        <v>21570</v>
      </c>
    </row>
    <row r="25" spans="1:14" ht="19.5">
      <c r="A25" s="56" t="s">
        <v>151</v>
      </c>
      <c r="B25" s="53" t="s">
        <v>58</v>
      </c>
      <c r="C25" s="45">
        <v>18.899999999999999</v>
      </c>
      <c r="D25" s="54">
        <v>18</v>
      </c>
      <c r="E25" s="44">
        <v>46</v>
      </c>
      <c r="F25" s="44">
        <v>52</v>
      </c>
      <c r="G25" s="45">
        <f t="shared" si="0"/>
        <v>98</v>
      </c>
      <c r="H25" s="46">
        <f t="shared" si="1"/>
        <v>80</v>
      </c>
      <c r="I25" s="44">
        <v>48</v>
      </c>
      <c r="J25" s="45">
        <v>51</v>
      </c>
      <c r="K25" s="45">
        <f t="shared" si="2"/>
        <v>99</v>
      </c>
      <c r="L25" s="47">
        <f t="shared" si="3"/>
        <v>81</v>
      </c>
      <c r="M25" s="58">
        <f t="shared" si="4"/>
        <v>161</v>
      </c>
      <c r="N25" s="83">
        <v>23400</v>
      </c>
    </row>
    <row r="26" spans="1:14" ht="19.5">
      <c r="A26" s="56" t="s">
        <v>159</v>
      </c>
      <c r="B26" s="53" t="s">
        <v>58</v>
      </c>
      <c r="C26" s="45">
        <v>23.2</v>
      </c>
      <c r="D26" s="54">
        <v>23</v>
      </c>
      <c r="E26" s="44">
        <v>55</v>
      </c>
      <c r="F26" s="44">
        <v>54</v>
      </c>
      <c r="G26" s="45">
        <f t="shared" si="0"/>
        <v>109</v>
      </c>
      <c r="H26" s="46">
        <f t="shared" si="1"/>
        <v>86</v>
      </c>
      <c r="I26" s="44">
        <v>49</v>
      </c>
      <c r="J26" s="45">
        <v>52</v>
      </c>
      <c r="K26" s="45">
        <f t="shared" si="2"/>
        <v>101</v>
      </c>
      <c r="L26" s="47">
        <f t="shared" si="3"/>
        <v>78</v>
      </c>
      <c r="M26" s="58">
        <f t="shared" si="4"/>
        <v>164</v>
      </c>
      <c r="N26" s="83">
        <v>18726</v>
      </c>
    </row>
    <row r="27" spans="1:14" ht="19.5">
      <c r="A27" s="56" t="s">
        <v>158</v>
      </c>
      <c r="B27" s="53" t="s">
        <v>45</v>
      </c>
      <c r="C27" s="45">
        <v>21.9</v>
      </c>
      <c r="D27" s="54">
        <v>21</v>
      </c>
      <c r="E27" s="44">
        <v>50</v>
      </c>
      <c r="F27" s="44">
        <v>55</v>
      </c>
      <c r="G27" s="45">
        <f t="shared" si="0"/>
        <v>105</v>
      </c>
      <c r="H27" s="46">
        <f t="shared" si="1"/>
        <v>84</v>
      </c>
      <c r="I27" s="44">
        <v>49</v>
      </c>
      <c r="J27" s="45">
        <v>52</v>
      </c>
      <c r="K27" s="45">
        <f t="shared" si="2"/>
        <v>101</v>
      </c>
      <c r="L27" s="47">
        <f t="shared" si="3"/>
        <v>80</v>
      </c>
      <c r="M27" s="58">
        <f t="shared" si="4"/>
        <v>164</v>
      </c>
      <c r="N27" s="83">
        <v>22973</v>
      </c>
    </row>
    <row r="28" spans="1:14" ht="19.5">
      <c r="A28" s="56" t="s">
        <v>150</v>
      </c>
      <c r="B28" s="53" t="s">
        <v>66</v>
      </c>
      <c r="C28" s="45">
        <v>18.5</v>
      </c>
      <c r="D28" s="54">
        <v>18</v>
      </c>
      <c r="E28" s="44">
        <v>47</v>
      </c>
      <c r="F28" s="44">
        <v>49</v>
      </c>
      <c r="G28" s="45">
        <f t="shared" si="0"/>
        <v>96</v>
      </c>
      <c r="H28" s="46">
        <f t="shared" si="1"/>
        <v>78</v>
      </c>
      <c r="I28" s="44">
        <v>49</v>
      </c>
      <c r="J28" s="45">
        <v>55</v>
      </c>
      <c r="K28" s="45">
        <f t="shared" si="2"/>
        <v>104</v>
      </c>
      <c r="L28" s="47">
        <f t="shared" si="3"/>
        <v>86</v>
      </c>
      <c r="M28" s="58">
        <f t="shared" si="4"/>
        <v>164</v>
      </c>
      <c r="N28" s="83">
        <v>26263</v>
      </c>
    </row>
    <row r="29" spans="1:14" ht="19.5">
      <c r="A29" s="56" t="s">
        <v>160</v>
      </c>
      <c r="B29" s="53" t="s">
        <v>45</v>
      </c>
      <c r="C29" s="45">
        <v>23.7</v>
      </c>
      <c r="D29" s="54">
        <v>23</v>
      </c>
      <c r="E29" s="44">
        <v>51</v>
      </c>
      <c r="F29" s="44">
        <v>57</v>
      </c>
      <c r="G29" s="45">
        <f t="shared" si="0"/>
        <v>108</v>
      </c>
      <c r="H29" s="46">
        <f t="shared" si="1"/>
        <v>85</v>
      </c>
      <c r="I29" s="44">
        <v>51</v>
      </c>
      <c r="J29" s="45">
        <v>52</v>
      </c>
      <c r="K29" s="45">
        <f t="shared" si="2"/>
        <v>103</v>
      </c>
      <c r="L29" s="47">
        <f t="shared" si="3"/>
        <v>80</v>
      </c>
      <c r="M29" s="58">
        <f t="shared" si="4"/>
        <v>165</v>
      </c>
      <c r="N29" s="83">
        <v>21290</v>
      </c>
    </row>
    <row r="30" spans="1:14" ht="19.5">
      <c r="A30" s="56" t="s">
        <v>168</v>
      </c>
      <c r="B30" s="53" t="s">
        <v>45</v>
      </c>
      <c r="C30" s="45">
        <v>30.1</v>
      </c>
      <c r="D30" s="54">
        <v>30</v>
      </c>
      <c r="E30" s="44">
        <v>56</v>
      </c>
      <c r="F30" s="44">
        <v>62</v>
      </c>
      <c r="G30" s="45">
        <f t="shared" si="0"/>
        <v>118</v>
      </c>
      <c r="H30" s="46">
        <f t="shared" si="1"/>
        <v>88</v>
      </c>
      <c r="I30" s="44">
        <v>52</v>
      </c>
      <c r="J30" s="45">
        <v>58</v>
      </c>
      <c r="K30" s="45">
        <f t="shared" si="2"/>
        <v>110</v>
      </c>
      <c r="L30" s="47">
        <f t="shared" si="3"/>
        <v>80</v>
      </c>
      <c r="M30" s="58">
        <f t="shared" si="4"/>
        <v>168</v>
      </c>
      <c r="N30" s="83">
        <v>24362</v>
      </c>
    </row>
    <row r="31" spans="1:14" ht="19.5">
      <c r="A31" s="56" t="s">
        <v>162</v>
      </c>
      <c r="B31" s="53" t="s">
        <v>45</v>
      </c>
      <c r="C31" s="45">
        <v>24.6</v>
      </c>
      <c r="D31" s="54">
        <v>24</v>
      </c>
      <c r="E31" s="44">
        <v>50</v>
      </c>
      <c r="F31" s="44">
        <v>51</v>
      </c>
      <c r="G31" s="45">
        <f t="shared" si="0"/>
        <v>101</v>
      </c>
      <c r="H31" s="46">
        <f t="shared" si="1"/>
        <v>77</v>
      </c>
      <c r="I31" s="44" t="s">
        <v>5</v>
      </c>
      <c r="J31" s="45" t="s">
        <v>221</v>
      </c>
      <c r="K31" s="45" t="s">
        <v>222</v>
      </c>
      <c r="L31" s="78" t="s">
        <v>11</v>
      </c>
      <c r="M31" s="120" t="s">
        <v>11</v>
      </c>
      <c r="N31" s="83">
        <v>18203</v>
      </c>
    </row>
    <row r="32" spans="1:14" ht="19.5">
      <c r="A32" s="56" t="s">
        <v>214</v>
      </c>
      <c r="B32" s="53" t="s">
        <v>45</v>
      </c>
      <c r="C32" s="45">
        <v>30.2</v>
      </c>
      <c r="D32" s="54">
        <v>30</v>
      </c>
      <c r="E32" s="44">
        <v>52</v>
      </c>
      <c r="F32" s="44">
        <v>61</v>
      </c>
      <c r="G32" s="45">
        <f t="shared" si="0"/>
        <v>113</v>
      </c>
      <c r="H32" s="46">
        <f t="shared" si="1"/>
        <v>83</v>
      </c>
      <c r="I32" s="44" t="s">
        <v>5</v>
      </c>
      <c r="J32" s="45" t="s">
        <v>221</v>
      </c>
      <c r="K32" s="45" t="s">
        <v>222</v>
      </c>
      <c r="L32" s="78" t="s">
        <v>11</v>
      </c>
      <c r="M32" s="120" t="s">
        <v>11</v>
      </c>
      <c r="N32" s="83">
        <v>21392</v>
      </c>
    </row>
    <row r="33" spans="1:14" ht="19.5">
      <c r="A33" s="56" t="s">
        <v>164</v>
      </c>
      <c r="B33" s="53" t="s">
        <v>45</v>
      </c>
      <c r="C33" s="45">
        <v>25.7</v>
      </c>
      <c r="D33" s="54">
        <v>25</v>
      </c>
      <c r="E33" s="44">
        <v>56</v>
      </c>
      <c r="F33" s="44">
        <v>58</v>
      </c>
      <c r="G33" s="45">
        <f t="shared" si="0"/>
        <v>114</v>
      </c>
      <c r="H33" s="46">
        <f t="shared" si="1"/>
        <v>89</v>
      </c>
      <c r="I33" s="44" t="s">
        <v>5</v>
      </c>
      <c r="J33" s="45" t="s">
        <v>221</v>
      </c>
      <c r="K33" s="45" t="s">
        <v>222</v>
      </c>
      <c r="L33" s="78" t="s">
        <v>11</v>
      </c>
      <c r="M33" s="120" t="s">
        <v>11</v>
      </c>
      <c r="N33" s="83">
        <v>22767</v>
      </c>
    </row>
    <row r="34" spans="1:14" ht="19.5">
      <c r="A34" s="117" t="s">
        <v>165</v>
      </c>
      <c r="B34" s="53" t="s">
        <v>133</v>
      </c>
      <c r="C34" s="45">
        <v>27.1</v>
      </c>
      <c r="D34" s="118" t="s">
        <v>11</v>
      </c>
      <c r="E34" s="44" t="s">
        <v>11</v>
      </c>
      <c r="F34" s="44" t="s">
        <v>11</v>
      </c>
      <c r="G34" s="44" t="s">
        <v>11</v>
      </c>
      <c r="H34" s="119" t="s">
        <v>11</v>
      </c>
      <c r="I34" s="44" t="s">
        <v>11</v>
      </c>
      <c r="J34" s="44" t="s">
        <v>11</v>
      </c>
      <c r="K34" s="44" t="s">
        <v>11</v>
      </c>
      <c r="L34" s="78" t="s">
        <v>11</v>
      </c>
      <c r="M34" s="120" t="s">
        <v>11</v>
      </c>
      <c r="N34" s="83">
        <v>20532</v>
      </c>
    </row>
    <row r="35" spans="1:14" ht="19.5">
      <c r="A35" s="117" t="s">
        <v>167</v>
      </c>
      <c r="B35" s="53" t="s">
        <v>133</v>
      </c>
      <c r="C35" s="45">
        <v>29.3</v>
      </c>
      <c r="D35" s="118" t="s">
        <v>11</v>
      </c>
      <c r="E35" s="44" t="s">
        <v>11</v>
      </c>
      <c r="F35" s="44" t="s">
        <v>11</v>
      </c>
      <c r="G35" s="44" t="s">
        <v>11</v>
      </c>
      <c r="H35" s="119" t="s">
        <v>11</v>
      </c>
      <c r="I35" s="44" t="s">
        <v>11</v>
      </c>
      <c r="J35" s="44" t="s">
        <v>11</v>
      </c>
      <c r="K35" s="44" t="s">
        <v>11</v>
      </c>
      <c r="L35" s="78" t="s">
        <v>11</v>
      </c>
      <c r="M35" s="120" t="s">
        <v>11</v>
      </c>
      <c r="N35" s="83">
        <v>20871</v>
      </c>
    </row>
    <row r="36" spans="1:14" ht="19.5">
      <c r="A36" s="117" t="s">
        <v>169</v>
      </c>
      <c r="B36" s="53" t="s">
        <v>133</v>
      </c>
      <c r="C36" s="45">
        <v>35.700000000000003</v>
      </c>
      <c r="D36" s="118" t="s">
        <v>11</v>
      </c>
      <c r="E36" s="44" t="s">
        <v>11</v>
      </c>
      <c r="F36" s="44" t="s">
        <v>11</v>
      </c>
      <c r="G36" s="44" t="s">
        <v>11</v>
      </c>
      <c r="H36" s="119" t="s">
        <v>11</v>
      </c>
      <c r="I36" s="44" t="s">
        <v>11</v>
      </c>
      <c r="J36" s="44" t="s">
        <v>11</v>
      </c>
      <c r="K36" s="44" t="s">
        <v>11</v>
      </c>
      <c r="L36" s="78" t="s">
        <v>11</v>
      </c>
      <c r="M36" s="120" t="s">
        <v>11</v>
      </c>
      <c r="N36" s="83">
        <v>21077</v>
      </c>
    </row>
  </sheetData>
  <sortState xmlns:xlrd2="http://schemas.microsoft.com/office/spreadsheetml/2017/richdata2" ref="A13:N36">
    <sortCondition ref="M13:M36"/>
    <sortCondition ref="L13:L36"/>
    <sortCondition ref="H13:H36"/>
  </sortState>
  <mergeCells count="8">
    <mergeCell ref="A8:M8"/>
    <mergeCell ref="A9:M9"/>
    <mergeCell ref="A11:M11"/>
    <mergeCell ref="A1:M1"/>
    <mergeCell ref="A2:M2"/>
    <mergeCell ref="A4:M4"/>
    <mergeCell ref="A6:M6"/>
    <mergeCell ref="A5:M5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46"/>
  <sheetViews>
    <sheetView topLeftCell="A7" zoomScale="70" zoomScaleNormal="70" workbookViewId="0">
      <selection sqref="A1:M1"/>
    </sheetView>
  </sheetViews>
  <sheetFormatPr baseColWidth="10" defaultRowHeight="18.75"/>
  <cols>
    <col min="1" max="1" width="34" style="1" customWidth="1"/>
    <col min="2" max="2" width="9.7109375" style="1" bestFit="1" customWidth="1"/>
    <col min="3" max="3" width="9.7109375" style="1" customWidth="1"/>
    <col min="4" max="11" width="6.7109375" style="2" customWidth="1"/>
    <col min="12" max="12" width="5.7109375" style="1" customWidth="1"/>
    <col min="13" max="13" width="8.28515625" style="1" customWidth="1"/>
    <col min="14" max="14" width="13.28515625" style="1" customWidth="1"/>
    <col min="15" max="15" width="10.42578125" style="79" bestFit="1" customWidth="1"/>
    <col min="16" max="16384" width="11.42578125" style="1"/>
  </cols>
  <sheetData>
    <row r="1" spans="1:15" ht="30.75">
      <c r="A1" s="151" t="s">
        <v>6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39"/>
    </row>
    <row r="2" spans="1:15" ht="30.75">
      <c r="A2" s="151" t="s">
        <v>7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39"/>
    </row>
    <row r="3" spans="1:15" ht="19.5">
      <c r="D3" s="1"/>
      <c r="E3" s="1"/>
      <c r="F3" s="1"/>
      <c r="G3" s="1"/>
      <c r="H3" s="1"/>
      <c r="I3" s="1"/>
      <c r="J3" s="1"/>
      <c r="K3" s="1"/>
      <c r="N3" s="39"/>
    </row>
    <row r="4" spans="1:15" ht="25.5">
      <c r="A4" s="152" t="str">
        <f>'CAB 0-9'!A4:M4</f>
        <v>MIRAMAR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39"/>
    </row>
    <row r="5" spans="1:15" ht="25.5">
      <c r="A5" s="152" t="str">
        <f>'CAB 0-9'!A5:M5</f>
        <v>LINKS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39"/>
    </row>
    <row r="6" spans="1:15" ht="37.5">
      <c r="A6" s="156" t="s">
        <v>9</v>
      </c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39"/>
    </row>
    <row r="7" spans="1:15" ht="2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39"/>
    </row>
    <row r="8" spans="1:15" ht="19.5">
      <c r="A8" s="154" t="str">
        <f>'CAB 0-9'!A8:M8</f>
        <v>4 VUELTAS DE 9 HOYOS MEDAL PLAY</v>
      </c>
      <c r="B8" s="154"/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39"/>
    </row>
    <row r="9" spans="1:15" ht="19.5">
      <c r="A9" s="155" t="str">
        <f>'CAB 0-9'!A9:M9</f>
        <v>25 Y 26 DE ABRIL DE 2023</v>
      </c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39"/>
    </row>
    <row r="10" spans="1:15" ht="20.25" thickBot="1">
      <c r="A10" s="41"/>
      <c r="B10" s="41"/>
      <c r="C10" s="73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39"/>
    </row>
    <row r="11" spans="1:15" ht="20.25" thickBot="1">
      <c r="A11" s="148" t="s">
        <v>29</v>
      </c>
      <c r="B11" s="149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50"/>
    </row>
    <row r="12" spans="1:15" s="3" customFormat="1" ht="20.25" thickBot="1">
      <c r="A12" s="69" t="s">
        <v>0</v>
      </c>
      <c r="B12" s="37" t="s">
        <v>8</v>
      </c>
      <c r="C12" s="5" t="s">
        <v>26</v>
      </c>
      <c r="D12" s="36" t="s">
        <v>1</v>
      </c>
      <c r="E12" s="36" t="s">
        <v>2</v>
      </c>
      <c r="F12" s="36" t="s">
        <v>3</v>
      </c>
      <c r="G12" s="36" t="s">
        <v>4</v>
      </c>
      <c r="H12" s="36" t="s">
        <v>5</v>
      </c>
      <c r="I12" s="36" t="s">
        <v>2</v>
      </c>
      <c r="J12" s="36" t="s">
        <v>3</v>
      </c>
      <c r="K12" s="36" t="s">
        <v>4</v>
      </c>
      <c r="L12" s="36" t="s">
        <v>5</v>
      </c>
      <c r="M12" s="70" t="s">
        <v>10</v>
      </c>
      <c r="O12" s="80"/>
    </row>
    <row r="13" spans="1:15" ht="19.5">
      <c r="A13" s="56"/>
      <c r="B13" s="53"/>
      <c r="C13" s="45"/>
      <c r="D13" s="54"/>
      <c r="E13" s="44"/>
      <c r="F13" s="44"/>
      <c r="G13" s="45">
        <f t="shared" ref="G13:G46" si="0">SUM(E13+F13)</f>
        <v>0</v>
      </c>
      <c r="H13" s="46">
        <f t="shared" ref="H13:H46" si="1">(G13-D13)</f>
        <v>0</v>
      </c>
      <c r="I13" s="44"/>
      <c r="J13" s="45"/>
      <c r="K13" s="45">
        <f t="shared" ref="K13:K46" si="2">SUM(I13:J13)</f>
        <v>0</v>
      </c>
      <c r="L13" s="47">
        <f t="shared" ref="L13:L46" si="3">+(K13-D13)</f>
        <v>0</v>
      </c>
      <c r="M13" s="58">
        <f t="shared" ref="M13:M46" si="4">SUM(H13+L13)</f>
        <v>0</v>
      </c>
      <c r="N13" s="83"/>
      <c r="O13" s="81" t="s">
        <v>37</v>
      </c>
    </row>
    <row r="14" spans="1:15" ht="19.5">
      <c r="A14" s="56"/>
      <c r="B14" s="53"/>
      <c r="C14" s="45"/>
      <c r="D14" s="54"/>
      <c r="E14" s="44"/>
      <c r="F14" s="44"/>
      <c r="G14" s="45">
        <f t="shared" si="0"/>
        <v>0</v>
      </c>
      <c r="H14" s="46">
        <f t="shared" si="1"/>
        <v>0</v>
      </c>
      <c r="I14" s="44"/>
      <c r="J14" s="45"/>
      <c r="K14" s="45">
        <f t="shared" si="2"/>
        <v>0</v>
      </c>
      <c r="L14" s="47">
        <f t="shared" si="3"/>
        <v>0</v>
      </c>
      <c r="M14" s="58">
        <f t="shared" si="4"/>
        <v>0</v>
      </c>
      <c r="N14" s="83"/>
      <c r="O14" s="81" t="s">
        <v>38</v>
      </c>
    </row>
    <row r="15" spans="1:15" ht="19.5">
      <c r="A15" s="56"/>
      <c r="B15" s="53"/>
      <c r="C15" s="45"/>
      <c r="D15" s="54"/>
      <c r="E15" s="44"/>
      <c r="F15" s="44"/>
      <c r="G15" s="45">
        <f t="shared" si="0"/>
        <v>0</v>
      </c>
      <c r="H15" s="46">
        <f t="shared" si="1"/>
        <v>0</v>
      </c>
      <c r="I15" s="44"/>
      <c r="J15" s="45"/>
      <c r="K15" s="45">
        <f t="shared" si="2"/>
        <v>0</v>
      </c>
      <c r="L15" s="47">
        <f t="shared" si="3"/>
        <v>0</v>
      </c>
      <c r="M15" s="58">
        <f t="shared" si="4"/>
        <v>0</v>
      </c>
      <c r="N15" s="83"/>
    </row>
    <row r="16" spans="1:15" ht="19.5">
      <c r="A16" s="56"/>
      <c r="B16" s="53"/>
      <c r="C16" s="45"/>
      <c r="D16" s="54"/>
      <c r="E16" s="44"/>
      <c r="F16" s="44"/>
      <c r="G16" s="45">
        <f t="shared" si="0"/>
        <v>0</v>
      </c>
      <c r="H16" s="46">
        <f t="shared" si="1"/>
        <v>0</v>
      </c>
      <c r="I16" s="44"/>
      <c r="J16" s="45"/>
      <c r="K16" s="45">
        <f t="shared" si="2"/>
        <v>0</v>
      </c>
      <c r="L16" s="47">
        <f t="shared" si="3"/>
        <v>0</v>
      </c>
      <c r="M16" s="58">
        <f t="shared" si="4"/>
        <v>0</v>
      </c>
      <c r="N16" s="83"/>
    </row>
    <row r="17" spans="1:14" ht="19.5">
      <c r="A17" s="56"/>
      <c r="B17" s="53"/>
      <c r="C17" s="45"/>
      <c r="D17" s="54"/>
      <c r="E17" s="44"/>
      <c r="F17" s="44"/>
      <c r="G17" s="45">
        <f t="shared" si="0"/>
        <v>0</v>
      </c>
      <c r="H17" s="46">
        <f t="shared" si="1"/>
        <v>0</v>
      </c>
      <c r="I17" s="44"/>
      <c r="J17" s="45"/>
      <c r="K17" s="45">
        <f t="shared" si="2"/>
        <v>0</v>
      </c>
      <c r="L17" s="47">
        <f t="shared" si="3"/>
        <v>0</v>
      </c>
      <c r="M17" s="58">
        <f t="shared" si="4"/>
        <v>0</v>
      </c>
      <c r="N17" s="83"/>
    </row>
    <row r="18" spans="1:14" ht="19.5">
      <c r="A18" s="56"/>
      <c r="B18" s="53"/>
      <c r="C18" s="45"/>
      <c r="D18" s="54"/>
      <c r="E18" s="44"/>
      <c r="F18" s="44"/>
      <c r="G18" s="45">
        <f t="shared" si="0"/>
        <v>0</v>
      </c>
      <c r="H18" s="46">
        <f t="shared" si="1"/>
        <v>0</v>
      </c>
      <c r="I18" s="44"/>
      <c r="J18" s="45"/>
      <c r="K18" s="45">
        <f t="shared" si="2"/>
        <v>0</v>
      </c>
      <c r="L18" s="47">
        <f t="shared" si="3"/>
        <v>0</v>
      </c>
      <c r="M18" s="58">
        <f t="shared" si="4"/>
        <v>0</v>
      </c>
      <c r="N18" s="83"/>
    </row>
    <row r="19" spans="1:14" ht="19.5">
      <c r="A19" s="56"/>
      <c r="B19" s="53"/>
      <c r="C19" s="45"/>
      <c r="D19" s="54"/>
      <c r="E19" s="44"/>
      <c r="F19" s="44"/>
      <c r="G19" s="45">
        <f t="shared" si="0"/>
        <v>0</v>
      </c>
      <c r="H19" s="46">
        <f t="shared" si="1"/>
        <v>0</v>
      </c>
      <c r="I19" s="44"/>
      <c r="J19" s="45"/>
      <c r="K19" s="45">
        <f t="shared" si="2"/>
        <v>0</v>
      </c>
      <c r="L19" s="47">
        <f t="shared" si="3"/>
        <v>0</v>
      </c>
      <c r="M19" s="58">
        <f t="shared" si="4"/>
        <v>0</v>
      </c>
      <c r="N19" s="83"/>
    </row>
    <row r="20" spans="1:14" ht="19.5">
      <c r="A20" s="56"/>
      <c r="B20" s="53"/>
      <c r="C20" s="45"/>
      <c r="D20" s="54"/>
      <c r="E20" s="44"/>
      <c r="F20" s="44"/>
      <c r="G20" s="45">
        <f t="shared" si="0"/>
        <v>0</v>
      </c>
      <c r="H20" s="46">
        <f t="shared" si="1"/>
        <v>0</v>
      </c>
      <c r="I20" s="44"/>
      <c r="J20" s="45"/>
      <c r="K20" s="45">
        <f t="shared" si="2"/>
        <v>0</v>
      </c>
      <c r="L20" s="47">
        <f t="shared" si="3"/>
        <v>0</v>
      </c>
      <c r="M20" s="58">
        <f t="shared" si="4"/>
        <v>0</v>
      </c>
      <c r="N20" s="83"/>
    </row>
    <row r="21" spans="1:14" ht="19.5">
      <c r="A21" s="56"/>
      <c r="B21" s="53"/>
      <c r="C21" s="45"/>
      <c r="D21" s="54"/>
      <c r="E21" s="44"/>
      <c r="F21" s="44"/>
      <c r="G21" s="45">
        <f t="shared" si="0"/>
        <v>0</v>
      </c>
      <c r="H21" s="46">
        <f t="shared" si="1"/>
        <v>0</v>
      </c>
      <c r="I21" s="44"/>
      <c r="J21" s="45"/>
      <c r="K21" s="45">
        <f t="shared" si="2"/>
        <v>0</v>
      </c>
      <c r="L21" s="47">
        <f t="shared" si="3"/>
        <v>0</v>
      </c>
      <c r="M21" s="58">
        <f t="shared" si="4"/>
        <v>0</v>
      </c>
      <c r="N21" s="83"/>
    </row>
    <row r="22" spans="1:14" ht="19.5">
      <c r="A22" s="56"/>
      <c r="B22" s="53"/>
      <c r="C22" s="45"/>
      <c r="D22" s="54"/>
      <c r="E22" s="44"/>
      <c r="F22" s="44"/>
      <c r="G22" s="45">
        <f t="shared" si="0"/>
        <v>0</v>
      </c>
      <c r="H22" s="46">
        <f t="shared" si="1"/>
        <v>0</v>
      </c>
      <c r="I22" s="44"/>
      <c r="J22" s="45"/>
      <c r="K22" s="45">
        <f t="shared" si="2"/>
        <v>0</v>
      </c>
      <c r="L22" s="47">
        <f t="shared" si="3"/>
        <v>0</v>
      </c>
      <c r="M22" s="58">
        <f t="shared" si="4"/>
        <v>0</v>
      </c>
      <c r="N22" s="83"/>
    </row>
    <row r="23" spans="1:14" ht="19.5">
      <c r="A23" s="56"/>
      <c r="B23" s="53"/>
      <c r="C23" s="45"/>
      <c r="D23" s="54"/>
      <c r="E23" s="44"/>
      <c r="F23" s="44"/>
      <c r="G23" s="45">
        <f t="shared" si="0"/>
        <v>0</v>
      </c>
      <c r="H23" s="46">
        <f t="shared" si="1"/>
        <v>0</v>
      </c>
      <c r="I23" s="44"/>
      <c r="J23" s="45"/>
      <c r="K23" s="45">
        <f t="shared" si="2"/>
        <v>0</v>
      </c>
      <c r="L23" s="47">
        <f t="shared" si="3"/>
        <v>0</v>
      </c>
      <c r="M23" s="58">
        <f t="shared" si="4"/>
        <v>0</v>
      </c>
      <c r="N23" s="83"/>
    </row>
    <row r="24" spans="1:14" ht="19.5">
      <c r="A24" s="56"/>
      <c r="B24" s="53"/>
      <c r="C24" s="45"/>
      <c r="D24" s="54"/>
      <c r="E24" s="44"/>
      <c r="F24" s="44"/>
      <c r="G24" s="45">
        <f t="shared" si="0"/>
        <v>0</v>
      </c>
      <c r="H24" s="46">
        <f t="shared" si="1"/>
        <v>0</v>
      </c>
      <c r="I24" s="44"/>
      <c r="J24" s="45"/>
      <c r="K24" s="45">
        <f t="shared" si="2"/>
        <v>0</v>
      </c>
      <c r="L24" s="47">
        <f t="shared" si="3"/>
        <v>0</v>
      </c>
      <c r="M24" s="58">
        <f t="shared" si="4"/>
        <v>0</v>
      </c>
      <c r="N24" s="83"/>
    </row>
    <row r="25" spans="1:14" ht="19.5">
      <c r="A25" s="56"/>
      <c r="B25" s="53"/>
      <c r="C25" s="45"/>
      <c r="D25" s="54"/>
      <c r="E25" s="44"/>
      <c r="F25" s="44"/>
      <c r="G25" s="45">
        <f t="shared" si="0"/>
        <v>0</v>
      </c>
      <c r="H25" s="46">
        <f t="shared" si="1"/>
        <v>0</v>
      </c>
      <c r="I25" s="44"/>
      <c r="J25" s="45"/>
      <c r="K25" s="45">
        <f t="shared" si="2"/>
        <v>0</v>
      </c>
      <c r="L25" s="47">
        <f t="shared" si="3"/>
        <v>0</v>
      </c>
      <c r="M25" s="58">
        <f t="shared" si="4"/>
        <v>0</v>
      </c>
      <c r="N25" s="83"/>
    </row>
    <row r="26" spans="1:14" ht="19.5">
      <c r="A26" s="56"/>
      <c r="B26" s="53"/>
      <c r="C26" s="45"/>
      <c r="D26" s="54"/>
      <c r="E26" s="44"/>
      <c r="F26" s="44"/>
      <c r="G26" s="45">
        <f t="shared" si="0"/>
        <v>0</v>
      </c>
      <c r="H26" s="46">
        <f t="shared" si="1"/>
        <v>0</v>
      </c>
      <c r="I26" s="44"/>
      <c r="J26" s="45"/>
      <c r="K26" s="45">
        <f t="shared" si="2"/>
        <v>0</v>
      </c>
      <c r="L26" s="47">
        <f t="shared" si="3"/>
        <v>0</v>
      </c>
      <c r="M26" s="58">
        <f t="shared" si="4"/>
        <v>0</v>
      </c>
      <c r="N26" s="83"/>
    </row>
    <row r="27" spans="1:14" ht="19.5">
      <c r="A27" s="56"/>
      <c r="B27" s="53"/>
      <c r="C27" s="45"/>
      <c r="D27" s="54"/>
      <c r="E27" s="44"/>
      <c r="F27" s="44"/>
      <c r="G27" s="45">
        <f t="shared" si="0"/>
        <v>0</v>
      </c>
      <c r="H27" s="46">
        <f t="shared" si="1"/>
        <v>0</v>
      </c>
      <c r="I27" s="44"/>
      <c r="J27" s="45"/>
      <c r="K27" s="45">
        <f t="shared" si="2"/>
        <v>0</v>
      </c>
      <c r="L27" s="47">
        <f t="shared" si="3"/>
        <v>0</v>
      </c>
      <c r="M27" s="58">
        <f t="shared" si="4"/>
        <v>0</v>
      </c>
      <c r="N27" s="83"/>
    </row>
    <row r="28" spans="1:14" ht="19.5">
      <c r="A28" s="56"/>
      <c r="B28" s="53"/>
      <c r="C28" s="45"/>
      <c r="D28" s="54"/>
      <c r="E28" s="44"/>
      <c r="F28" s="44"/>
      <c r="G28" s="45">
        <f t="shared" si="0"/>
        <v>0</v>
      </c>
      <c r="H28" s="46">
        <f t="shared" si="1"/>
        <v>0</v>
      </c>
      <c r="I28" s="44"/>
      <c r="J28" s="45"/>
      <c r="K28" s="45">
        <f t="shared" si="2"/>
        <v>0</v>
      </c>
      <c r="L28" s="47">
        <f t="shared" si="3"/>
        <v>0</v>
      </c>
      <c r="M28" s="58">
        <f t="shared" si="4"/>
        <v>0</v>
      </c>
      <c r="N28" s="83"/>
    </row>
    <row r="29" spans="1:14" ht="19.5">
      <c r="A29" s="56"/>
      <c r="B29" s="53"/>
      <c r="C29" s="45"/>
      <c r="D29" s="54"/>
      <c r="E29" s="44"/>
      <c r="F29" s="44"/>
      <c r="G29" s="45">
        <f t="shared" si="0"/>
        <v>0</v>
      </c>
      <c r="H29" s="46">
        <f t="shared" si="1"/>
        <v>0</v>
      </c>
      <c r="I29" s="44"/>
      <c r="J29" s="45"/>
      <c r="K29" s="45">
        <f t="shared" si="2"/>
        <v>0</v>
      </c>
      <c r="L29" s="47">
        <f t="shared" si="3"/>
        <v>0</v>
      </c>
      <c r="M29" s="58">
        <f t="shared" si="4"/>
        <v>0</v>
      </c>
      <c r="N29" s="83"/>
    </row>
    <row r="30" spans="1:14" ht="19.5">
      <c r="A30" s="56"/>
      <c r="B30" s="53"/>
      <c r="C30" s="45"/>
      <c r="D30" s="54"/>
      <c r="E30" s="44"/>
      <c r="F30" s="44"/>
      <c r="G30" s="45">
        <f t="shared" si="0"/>
        <v>0</v>
      </c>
      <c r="H30" s="46">
        <f t="shared" si="1"/>
        <v>0</v>
      </c>
      <c r="I30" s="44"/>
      <c r="J30" s="45"/>
      <c r="K30" s="45">
        <f t="shared" si="2"/>
        <v>0</v>
      </c>
      <c r="L30" s="47">
        <f t="shared" si="3"/>
        <v>0</v>
      </c>
      <c r="M30" s="58">
        <f t="shared" si="4"/>
        <v>0</v>
      </c>
      <c r="N30" s="83"/>
    </row>
    <row r="31" spans="1:14" ht="19.5">
      <c r="A31" s="56"/>
      <c r="B31" s="53"/>
      <c r="C31" s="45"/>
      <c r="D31" s="54"/>
      <c r="E31" s="44"/>
      <c r="F31" s="44"/>
      <c r="G31" s="45">
        <f t="shared" si="0"/>
        <v>0</v>
      </c>
      <c r="H31" s="46">
        <f t="shared" si="1"/>
        <v>0</v>
      </c>
      <c r="I31" s="44"/>
      <c r="J31" s="45"/>
      <c r="K31" s="45">
        <f t="shared" si="2"/>
        <v>0</v>
      </c>
      <c r="L31" s="47">
        <f t="shared" si="3"/>
        <v>0</v>
      </c>
      <c r="M31" s="58">
        <f t="shared" si="4"/>
        <v>0</v>
      </c>
      <c r="N31" s="83"/>
    </row>
    <row r="32" spans="1:14" ht="19.5">
      <c r="A32" s="56"/>
      <c r="B32" s="53"/>
      <c r="C32" s="45"/>
      <c r="D32" s="54"/>
      <c r="E32" s="44"/>
      <c r="F32" s="44"/>
      <c r="G32" s="45">
        <f t="shared" si="0"/>
        <v>0</v>
      </c>
      <c r="H32" s="46">
        <f t="shared" si="1"/>
        <v>0</v>
      </c>
      <c r="I32" s="44"/>
      <c r="J32" s="45"/>
      <c r="K32" s="45">
        <f t="shared" si="2"/>
        <v>0</v>
      </c>
      <c r="L32" s="47">
        <f t="shared" si="3"/>
        <v>0</v>
      </c>
      <c r="M32" s="58">
        <f t="shared" si="4"/>
        <v>0</v>
      </c>
      <c r="N32" s="83"/>
    </row>
    <row r="33" spans="1:14" ht="19.5">
      <c r="A33" s="56"/>
      <c r="B33" s="53"/>
      <c r="C33" s="45"/>
      <c r="D33" s="54"/>
      <c r="E33" s="44"/>
      <c r="F33" s="44"/>
      <c r="G33" s="45">
        <f t="shared" si="0"/>
        <v>0</v>
      </c>
      <c r="H33" s="46">
        <f t="shared" si="1"/>
        <v>0</v>
      </c>
      <c r="I33" s="44"/>
      <c r="J33" s="45"/>
      <c r="K33" s="45">
        <f t="shared" si="2"/>
        <v>0</v>
      </c>
      <c r="L33" s="47">
        <f t="shared" si="3"/>
        <v>0</v>
      </c>
      <c r="M33" s="58">
        <f t="shared" si="4"/>
        <v>0</v>
      </c>
      <c r="N33" s="83"/>
    </row>
    <row r="34" spans="1:14" ht="19.5">
      <c r="A34" s="56"/>
      <c r="B34" s="53"/>
      <c r="C34" s="45"/>
      <c r="D34" s="54"/>
      <c r="E34" s="44"/>
      <c r="F34" s="44"/>
      <c r="G34" s="45">
        <f t="shared" si="0"/>
        <v>0</v>
      </c>
      <c r="H34" s="46">
        <f t="shared" si="1"/>
        <v>0</v>
      </c>
      <c r="I34" s="44"/>
      <c r="J34" s="45"/>
      <c r="K34" s="45">
        <f t="shared" si="2"/>
        <v>0</v>
      </c>
      <c r="L34" s="47">
        <f t="shared" si="3"/>
        <v>0</v>
      </c>
      <c r="M34" s="58">
        <f t="shared" si="4"/>
        <v>0</v>
      </c>
      <c r="N34" s="83"/>
    </row>
    <row r="35" spans="1:14" ht="19.5">
      <c r="A35" s="56"/>
      <c r="B35" s="53"/>
      <c r="C35" s="45"/>
      <c r="D35" s="54"/>
      <c r="E35" s="44"/>
      <c r="F35" s="44"/>
      <c r="G35" s="45">
        <f t="shared" si="0"/>
        <v>0</v>
      </c>
      <c r="H35" s="46">
        <f t="shared" si="1"/>
        <v>0</v>
      </c>
      <c r="I35" s="44"/>
      <c r="J35" s="45"/>
      <c r="K35" s="45">
        <f t="shared" si="2"/>
        <v>0</v>
      </c>
      <c r="L35" s="47">
        <f t="shared" si="3"/>
        <v>0</v>
      </c>
      <c r="M35" s="58">
        <f t="shared" si="4"/>
        <v>0</v>
      </c>
      <c r="N35" s="83"/>
    </row>
    <row r="36" spans="1:14" ht="19.5">
      <c r="A36" s="56"/>
      <c r="B36" s="53"/>
      <c r="C36" s="45"/>
      <c r="D36" s="54"/>
      <c r="E36" s="44"/>
      <c r="F36" s="44"/>
      <c r="G36" s="45">
        <f t="shared" si="0"/>
        <v>0</v>
      </c>
      <c r="H36" s="46">
        <f t="shared" si="1"/>
        <v>0</v>
      </c>
      <c r="I36" s="44"/>
      <c r="J36" s="45"/>
      <c r="K36" s="45">
        <f t="shared" si="2"/>
        <v>0</v>
      </c>
      <c r="L36" s="47">
        <f t="shared" si="3"/>
        <v>0</v>
      </c>
      <c r="M36" s="58">
        <f t="shared" si="4"/>
        <v>0</v>
      </c>
      <c r="N36" s="83"/>
    </row>
    <row r="37" spans="1:14" ht="19.5">
      <c r="A37" s="56"/>
      <c r="B37" s="53"/>
      <c r="C37" s="45"/>
      <c r="D37" s="54"/>
      <c r="E37" s="44"/>
      <c r="F37" s="44"/>
      <c r="G37" s="45">
        <f t="shared" si="0"/>
        <v>0</v>
      </c>
      <c r="H37" s="46">
        <f t="shared" si="1"/>
        <v>0</v>
      </c>
      <c r="I37" s="44"/>
      <c r="J37" s="45"/>
      <c r="K37" s="45">
        <f t="shared" si="2"/>
        <v>0</v>
      </c>
      <c r="L37" s="47">
        <f t="shared" si="3"/>
        <v>0</v>
      </c>
      <c r="M37" s="58">
        <f t="shared" si="4"/>
        <v>0</v>
      </c>
      <c r="N37" s="83"/>
    </row>
    <row r="38" spans="1:14" ht="19.5">
      <c r="A38" s="56"/>
      <c r="B38" s="53"/>
      <c r="C38" s="45"/>
      <c r="D38" s="54"/>
      <c r="E38" s="44"/>
      <c r="F38" s="44"/>
      <c r="G38" s="45">
        <f t="shared" si="0"/>
        <v>0</v>
      </c>
      <c r="H38" s="46">
        <f t="shared" si="1"/>
        <v>0</v>
      </c>
      <c r="I38" s="44"/>
      <c r="J38" s="45"/>
      <c r="K38" s="45">
        <f t="shared" si="2"/>
        <v>0</v>
      </c>
      <c r="L38" s="47">
        <f t="shared" si="3"/>
        <v>0</v>
      </c>
      <c r="M38" s="58">
        <f t="shared" si="4"/>
        <v>0</v>
      </c>
      <c r="N38" s="83"/>
    </row>
    <row r="39" spans="1:14" ht="19.5">
      <c r="A39" s="56"/>
      <c r="B39" s="53"/>
      <c r="C39" s="45"/>
      <c r="D39" s="54"/>
      <c r="E39" s="44"/>
      <c r="F39" s="44"/>
      <c r="G39" s="45">
        <f t="shared" si="0"/>
        <v>0</v>
      </c>
      <c r="H39" s="46">
        <f t="shared" si="1"/>
        <v>0</v>
      </c>
      <c r="I39" s="44"/>
      <c r="J39" s="45"/>
      <c r="K39" s="45">
        <f t="shared" si="2"/>
        <v>0</v>
      </c>
      <c r="L39" s="47">
        <f t="shared" si="3"/>
        <v>0</v>
      </c>
      <c r="M39" s="58">
        <f t="shared" si="4"/>
        <v>0</v>
      </c>
      <c r="N39" s="83"/>
    </row>
    <row r="40" spans="1:14" ht="19.5">
      <c r="A40" s="56"/>
      <c r="B40" s="53"/>
      <c r="C40" s="45"/>
      <c r="D40" s="54"/>
      <c r="E40" s="44"/>
      <c r="F40" s="44"/>
      <c r="G40" s="45">
        <f t="shared" si="0"/>
        <v>0</v>
      </c>
      <c r="H40" s="46">
        <f t="shared" si="1"/>
        <v>0</v>
      </c>
      <c r="I40" s="44"/>
      <c r="J40" s="45"/>
      <c r="K40" s="45">
        <f t="shared" si="2"/>
        <v>0</v>
      </c>
      <c r="L40" s="47">
        <f t="shared" si="3"/>
        <v>0</v>
      </c>
      <c r="M40" s="58">
        <f t="shared" si="4"/>
        <v>0</v>
      </c>
      <c r="N40" s="83"/>
    </row>
    <row r="41" spans="1:14" ht="19.5">
      <c r="A41" s="56"/>
      <c r="B41" s="53"/>
      <c r="C41" s="45"/>
      <c r="D41" s="54"/>
      <c r="E41" s="44"/>
      <c r="F41" s="44"/>
      <c r="G41" s="45">
        <f t="shared" si="0"/>
        <v>0</v>
      </c>
      <c r="H41" s="46">
        <f t="shared" si="1"/>
        <v>0</v>
      </c>
      <c r="I41" s="44"/>
      <c r="J41" s="45"/>
      <c r="K41" s="45">
        <f t="shared" si="2"/>
        <v>0</v>
      </c>
      <c r="L41" s="47">
        <f t="shared" si="3"/>
        <v>0</v>
      </c>
      <c r="M41" s="58">
        <f t="shared" si="4"/>
        <v>0</v>
      </c>
      <c r="N41" s="83"/>
    </row>
    <row r="42" spans="1:14" ht="19.5">
      <c r="A42" s="56"/>
      <c r="B42" s="53"/>
      <c r="C42" s="45"/>
      <c r="D42" s="54"/>
      <c r="E42" s="44"/>
      <c r="F42" s="44"/>
      <c r="G42" s="45">
        <f t="shared" si="0"/>
        <v>0</v>
      </c>
      <c r="H42" s="46">
        <f t="shared" si="1"/>
        <v>0</v>
      </c>
      <c r="I42" s="44"/>
      <c r="J42" s="45"/>
      <c r="K42" s="45">
        <f t="shared" si="2"/>
        <v>0</v>
      </c>
      <c r="L42" s="47">
        <f t="shared" si="3"/>
        <v>0</v>
      </c>
      <c r="M42" s="58">
        <f t="shared" si="4"/>
        <v>0</v>
      </c>
      <c r="N42" s="83"/>
    </row>
    <row r="43" spans="1:14" ht="19.5">
      <c r="A43" s="56"/>
      <c r="B43" s="53"/>
      <c r="C43" s="45"/>
      <c r="D43" s="54"/>
      <c r="E43" s="44"/>
      <c r="F43" s="44"/>
      <c r="G43" s="45">
        <f t="shared" si="0"/>
        <v>0</v>
      </c>
      <c r="H43" s="46">
        <f t="shared" si="1"/>
        <v>0</v>
      </c>
      <c r="I43" s="44"/>
      <c r="J43" s="45"/>
      <c r="K43" s="45">
        <f t="shared" si="2"/>
        <v>0</v>
      </c>
      <c r="L43" s="47">
        <f t="shared" si="3"/>
        <v>0</v>
      </c>
      <c r="M43" s="58">
        <f t="shared" si="4"/>
        <v>0</v>
      </c>
      <c r="N43" s="83"/>
    </row>
    <row r="44" spans="1:14" ht="19.5">
      <c r="A44" s="56"/>
      <c r="B44" s="53"/>
      <c r="C44" s="45"/>
      <c r="D44" s="54"/>
      <c r="E44" s="44"/>
      <c r="F44" s="44"/>
      <c r="G44" s="45">
        <f t="shared" si="0"/>
        <v>0</v>
      </c>
      <c r="H44" s="46">
        <f t="shared" si="1"/>
        <v>0</v>
      </c>
      <c r="I44" s="44"/>
      <c r="J44" s="45"/>
      <c r="K44" s="45">
        <f t="shared" si="2"/>
        <v>0</v>
      </c>
      <c r="L44" s="47">
        <f t="shared" si="3"/>
        <v>0</v>
      </c>
      <c r="M44" s="58">
        <f t="shared" si="4"/>
        <v>0</v>
      </c>
      <c r="N44" s="83"/>
    </row>
    <row r="45" spans="1:14" ht="19.5">
      <c r="A45" s="56"/>
      <c r="B45" s="53"/>
      <c r="C45" s="45"/>
      <c r="D45" s="54"/>
      <c r="E45" s="44"/>
      <c r="F45" s="44"/>
      <c r="G45" s="45">
        <f t="shared" si="0"/>
        <v>0</v>
      </c>
      <c r="H45" s="46">
        <f t="shared" si="1"/>
        <v>0</v>
      </c>
      <c r="I45" s="44"/>
      <c r="J45" s="45"/>
      <c r="K45" s="45">
        <f t="shared" si="2"/>
        <v>0</v>
      </c>
      <c r="L45" s="47">
        <f t="shared" si="3"/>
        <v>0</v>
      </c>
      <c r="M45" s="58">
        <f t="shared" si="4"/>
        <v>0</v>
      </c>
      <c r="N45" s="83"/>
    </row>
    <row r="46" spans="1:14" ht="19.5">
      <c r="A46" s="56"/>
      <c r="B46" s="53"/>
      <c r="C46" s="45"/>
      <c r="D46" s="54"/>
      <c r="E46" s="44"/>
      <c r="F46" s="44"/>
      <c r="G46" s="45">
        <f t="shared" si="0"/>
        <v>0</v>
      </c>
      <c r="H46" s="46">
        <f t="shared" si="1"/>
        <v>0</v>
      </c>
      <c r="I46" s="44"/>
      <c r="J46" s="45"/>
      <c r="K46" s="45">
        <f t="shared" si="2"/>
        <v>0</v>
      </c>
      <c r="L46" s="47">
        <f t="shared" si="3"/>
        <v>0</v>
      </c>
      <c r="M46" s="58">
        <f t="shared" si="4"/>
        <v>0</v>
      </c>
      <c r="N46" s="83"/>
    </row>
  </sheetData>
  <sortState xmlns:xlrd2="http://schemas.microsoft.com/office/spreadsheetml/2017/richdata2" ref="A13:N22">
    <sortCondition ref="M13:M22"/>
    <sortCondition ref="L13:L22"/>
    <sortCondition ref="H13:H22"/>
  </sortState>
  <mergeCells count="8">
    <mergeCell ref="A8:M8"/>
    <mergeCell ref="A9:M9"/>
    <mergeCell ref="A11:M11"/>
    <mergeCell ref="A1:M1"/>
    <mergeCell ref="A2:M2"/>
    <mergeCell ref="A4:M4"/>
    <mergeCell ref="A6:M6"/>
    <mergeCell ref="A5:M5"/>
  </mergeCells>
  <phoneticPr fontId="0" type="noConversion"/>
  <printOptions horizontalCentered="1" verticalCentered="1"/>
  <pageMargins left="0" right="0" top="0" bottom="0" header="0" footer="0"/>
  <pageSetup paperSize="9" orientation="portrait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3"/>
  <sheetViews>
    <sheetView zoomScale="70" zoomScaleNormal="70" workbookViewId="0">
      <selection sqref="A1:M1"/>
    </sheetView>
  </sheetViews>
  <sheetFormatPr baseColWidth="10" defaultRowHeight="18.75"/>
  <cols>
    <col min="1" max="1" width="23.5703125" style="1" customWidth="1"/>
    <col min="2" max="3" width="9.7109375" style="1" customWidth="1"/>
    <col min="4" max="11" width="6.7109375" style="2" customWidth="1"/>
    <col min="12" max="12" width="5.7109375" style="1" customWidth="1"/>
    <col min="13" max="13" width="8.28515625" style="1" customWidth="1"/>
    <col min="14" max="15" width="12.85546875" style="1" customWidth="1"/>
    <col min="16" max="16" width="10.42578125" style="79" bestFit="1" customWidth="1"/>
    <col min="17" max="16384" width="11.42578125" style="1"/>
  </cols>
  <sheetData>
    <row r="1" spans="1:16" ht="30.75">
      <c r="A1" s="151" t="s">
        <v>6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</row>
    <row r="2" spans="1:16" ht="30.75">
      <c r="A2" s="151" t="s">
        <v>7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</row>
    <row r="3" spans="1:16">
      <c r="D3" s="1"/>
      <c r="E3" s="1"/>
      <c r="F3" s="1"/>
      <c r="G3" s="1"/>
      <c r="H3" s="1"/>
      <c r="I3" s="1"/>
      <c r="J3" s="1"/>
      <c r="K3" s="1"/>
    </row>
    <row r="4" spans="1:16" ht="25.5">
      <c r="A4" s="152" t="str">
        <f>'CAB 0-9'!A4:M4</f>
        <v>MIRAMAR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</row>
    <row r="5" spans="1:16" ht="25.5">
      <c r="A5" s="152" t="str">
        <f>'CAB 0-9'!A5:M5</f>
        <v>LINKS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</row>
    <row r="6" spans="1:16" ht="37.5">
      <c r="A6" s="156" t="s">
        <v>9</v>
      </c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</row>
    <row r="7" spans="1:16" ht="2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6" ht="19.5">
      <c r="A8" s="154" t="s">
        <v>17</v>
      </c>
      <c r="B8" s="154"/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</row>
    <row r="9" spans="1:16" ht="20.25" thickBot="1">
      <c r="A9" s="155" t="str">
        <f>'CAB 0-9'!A9:M9</f>
        <v>25 Y 26 DE ABRIL DE 2023</v>
      </c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</row>
    <row r="10" spans="1:16" ht="20.25" thickBot="1">
      <c r="A10" s="148" t="s">
        <v>170</v>
      </c>
      <c r="B10" s="149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50"/>
    </row>
    <row r="11" spans="1:16" s="3" customFormat="1" ht="20.25" thickBot="1">
      <c r="A11" s="4" t="s">
        <v>12</v>
      </c>
      <c r="B11" s="5" t="s">
        <v>8</v>
      </c>
      <c r="C11" s="5" t="s">
        <v>26</v>
      </c>
      <c r="D11" s="4" t="s">
        <v>1</v>
      </c>
      <c r="E11" s="4" t="s">
        <v>2</v>
      </c>
      <c r="F11" s="4" t="s">
        <v>3</v>
      </c>
      <c r="G11" s="4" t="s">
        <v>4</v>
      </c>
      <c r="H11" s="4" t="s">
        <v>5</v>
      </c>
      <c r="I11" s="7" t="s">
        <v>2</v>
      </c>
      <c r="J11" s="4" t="s">
        <v>3</v>
      </c>
      <c r="K11" s="4" t="s">
        <v>4</v>
      </c>
      <c r="L11" s="4" t="s">
        <v>5</v>
      </c>
      <c r="M11" s="4" t="s">
        <v>33</v>
      </c>
      <c r="N11" s="40" t="s">
        <v>34</v>
      </c>
      <c r="P11" s="80"/>
    </row>
    <row r="12" spans="1:16" ht="19.5">
      <c r="A12" s="141" t="s">
        <v>172</v>
      </c>
      <c r="B12" s="53" t="s">
        <v>53</v>
      </c>
      <c r="C12" s="45">
        <v>3.2</v>
      </c>
      <c r="D12" s="54">
        <v>3</v>
      </c>
      <c r="E12" s="44">
        <v>39</v>
      </c>
      <c r="F12" s="44">
        <v>35</v>
      </c>
      <c r="G12" s="45">
        <f t="shared" ref="G12:G23" si="0">SUM(E12+F12)</f>
        <v>74</v>
      </c>
      <c r="H12" s="77">
        <f t="shared" ref="H12:H23" si="1">(G12-D12)</f>
        <v>71</v>
      </c>
      <c r="I12" s="76">
        <v>38</v>
      </c>
      <c r="J12" s="45">
        <v>39</v>
      </c>
      <c r="K12" s="45">
        <f t="shared" ref="K12:K21" si="2">SUM(I12:J12)</f>
        <v>77</v>
      </c>
      <c r="L12" s="47">
        <f t="shared" ref="L12:L21" si="3">+(K12-D12)</f>
        <v>74</v>
      </c>
      <c r="M12" s="58">
        <f t="shared" ref="M12:M21" si="4">SUM(H12+L12)</f>
        <v>145</v>
      </c>
      <c r="N12" s="146">
        <f t="shared" ref="N12:N21" si="5">(G12+K12)</f>
        <v>151</v>
      </c>
      <c r="O12" s="57">
        <v>38411</v>
      </c>
      <c r="P12" s="81" t="s">
        <v>35</v>
      </c>
    </row>
    <row r="13" spans="1:16" ht="19.5">
      <c r="A13" s="141" t="s">
        <v>171</v>
      </c>
      <c r="B13" s="53" t="s">
        <v>51</v>
      </c>
      <c r="C13" s="45">
        <v>2.8</v>
      </c>
      <c r="D13" s="54">
        <v>2</v>
      </c>
      <c r="E13" s="44">
        <v>36</v>
      </c>
      <c r="F13" s="44">
        <v>38</v>
      </c>
      <c r="G13" s="45">
        <f t="shared" si="0"/>
        <v>74</v>
      </c>
      <c r="H13" s="77">
        <f t="shared" si="1"/>
        <v>72</v>
      </c>
      <c r="I13" s="76">
        <v>39</v>
      </c>
      <c r="J13" s="45">
        <v>39</v>
      </c>
      <c r="K13" s="45">
        <f t="shared" si="2"/>
        <v>78</v>
      </c>
      <c r="L13" s="47">
        <f t="shared" si="3"/>
        <v>76</v>
      </c>
      <c r="M13" s="58">
        <f t="shared" si="4"/>
        <v>148</v>
      </c>
      <c r="N13" s="146">
        <f t="shared" si="5"/>
        <v>152</v>
      </c>
      <c r="O13" s="57">
        <v>38257</v>
      </c>
      <c r="P13" s="81" t="s">
        <v>36</v>
      </c>
    </row>
    <row r="14" spans="1:16" ht="19.5">
      <c r="A14" s="141" t="s">
        <v>173</v>
      </c>
      <c r="B14" s="53" t="s">
        <v>47</v>
      </c>
      <c r="C14" s="45">
        <v>3.7</v>
      </c>
      <c r="D14" s="54">
        <v>3</v>
      </c>
      <c r="E14" s="44">
        <v>37</v>
      </c>
      <c r="F14" s="44">
        <v>40</v>
      </c>
      <c r="G14" s="45">
        <f t="shared" si="0"/>
        <v>77</v>
      </c>
      <c r="H14" s="77">
        <f t="shared" si="1"/>
        <v>74</v>
      </c>
      <c r="I14" s="76">
        <v>39</v>
      </c>
      <c r="J14" s="45">
        <v>38</v>
      </c>
      <c r="K14" s="45">
        <f t="shared" si="2"/>
        <v>77</v>
      </c>
      <c r="L14" s="47">
        <f t="shared" si="3"/>
        <v>74</v>
      </c>
      <c r="M14" s="58">
        <f t="shared" si="4"/>
        <v>148</v>
      </c>
      <c r="N14" s="143">
        <f t="shared" si="5"/>
        <v>154</v>
      </c>
      <c r="O14" s="57">
        <v>33060</v>
      </c>
      <c r="P14" s="1"/>
    </row>
    <row r="15" spans="1:16" ht="19.5">
      <c r="A15" s="56" t="s">
        <v>174</v>
      </c>
      <c r="B15" s="53" t="s">
        <v>45</v>
      </c>
      <c r="C15" s="45">
        <v>5.8</v>
      </c>
      <c r="D15" s="54">
        <v>6</v>
      </c>
      <c r="E15" s="44">
        <v>42</v>
      </c>
      <c r="F15" s="44">
        <v>37</v>
      </c>
      <c r="G15" s="45">
        <f t="shared" si="0"/>
        <v>79</v>
      </c>
      <c r="H15" s="77">
        <f t="shared" si="1"/>
        <v>73</v>
      </c>
      <c r="I15" s="76">
        <v>39</v>
      </c>
      <c r="J15" s="45">
        <v>39</v>
      </c>
      <c r="K15" s="45">
        <f t="shared" si="2"/>
        <v>78</v>
      </c>
      <c r="L15" s="47">
        <f t="shared" si="3"/>
        <v>72</v>
      </c>
      <c r="M15" s="147">
        <f t="shared" si="4"/>
        <v>145</v>
      </c>
      <c r="N15" s="48">
        <f t="shared" si="5"/>
        <v>157</v>
      </c>
      <c r="O15" s="57">
        <v>39932</v>
      </c>
      <c r="P15" s="81" t="s">
        <v>37</v>
      </c>
    </row>
    <row r="16" spans="1:16" ht="19.5">
      <c r="A16" s="56" t="s">
        <v>31</v>
      </c>
      <c r="B16" s="53" t="s">
        <v>47</v>
      </c>
      <c r="C16" s="45">
        <v>-0.3</v>
      </c>
      <c r="D16" s="54">
        <v>-1</v>
      </c>
      <c r="E16" s="44">
        <v>42</v>
      </c>
      <c r="F16" s="44">
        <v>37</v>
      </c>
      <c r="G16" s="45">
        <f t="shared" si="0"/>
        <v>79</v>
      </c>
      <c r="H16" s="77">
        <f t="shared" si="1"/>
        <v>80</v>
      </c>
      <c r="I16" s="76">
        <v>39</v>
      </c>
      <c r="J16" s="45">
        <v>40</v>
      </c>
      <c r="K16" s="45">
        <f t="shared" si="2"/>
        <v>79</v>
      </c>
      <c r="L16" s="47">
        <f t="shared" si="3"/>
        <v>80</v>
      </c>
      <c r="M16" s="58">
        <f t="shared" si="4"/>
        <v>160</v>
      </c>
      <c r="N16" s="48">
        <f t="shared" si="5"/>
        <v>158</v>
      </c>
      <c r="O16" s="57">
        <v>25922</v>
      </c>
    </row>
    <row r="17" spans="1:15" ht="19.5">
      <c r="A17" s="141" t="s">
        <v>32</v>
      </c>
      <c r="B17" s="53" t="s">
        <v>45</v>
      </c>
      <c r="C17" s="45">
        <v>2.8</v>
      </c>
      <c r="D17" s="54">
        <v>2</v>
      </c>
      <c r="E17" s="44">
        <v>40</v>
      </c>
      <c r="F17" s="44">
        <v>35</v>
      </c>
      <c r="G17" s="45">
        <f t="shared" si="0"/>
        <v>75</v>
      </c>
      <c r="H17" s="77">
        <f t="shared" si="1"/>
        <v>73</v>
      </c>
      <c r="I17" s="76">
        <v>42</v>
      </c>
      <c r="J17" s="45">
        <v>41</v>
      </c>
      <c r="K17" s="45">
        <f t="shared" si="2"/>
        <v>83</v>
      </c>
      <c r="L17" s="47">
        <f t="shared" si="3"/>
        <v>81</v>
      </c>
      <c r="M17" s="58">
        <f t="shared" si="4"/>
        <v>154</v>
      </c>
      <c r="N17" s="143">
        <f t="shared" si="5"/>
        <v>158</v>
      </c>
      <c r="O17" s="57">
        <v>38821</v>
      </c>
    </row>
    <row r="18" spans="1:15" ht="19.5">
      <c r="A18" s="56" t="s">
        <v>175</v>
      </c>
      <c r="B18" s="53" t="s">
        <v>47</v>
      </c>
      <c r="C18" s="45">
        <v>8.9</v>
      </c>
      <c r="D18" s="54">
        <v>9</v>
      </c>
      <c r="E18" s="44">
        <v>44</v>
      </c>
      <c r="F18" s="44">
        <v>39</v>
      </c>
      <c r="G18" s="45">
        <f t="shared" si="0"/>
        <v>83</v>
      </c>
      <c r="H18" s="77">
        <f t="shared" si="1"/>
        <v>74</v>
      </c>
      <c r="I18" s="76">
        <v>43</v>
      </c>
      <c r="J18" s="45">
        <v>42</v>
      </c>
      <c r="K18" s="45">
        <f t="shared" si="2"/>
        <v>85</v>
      </c>
      <c r="L18" s="47">
        <f t="shared" si="3"/>
        <v>76</v>
      </c>
      <c r="M18" s="58">
        <f t="shared" si="4"/>
        <v>150</v>
      </c>
      <c r="N18" s="48">
        <f t="shared" si="5"/>
        <v>168</v>
      </c>
      <c r="O18" s="57">
        <v>23439</v>
      </c>
    </row>
    <row r="19" spans="1:15" ht="19.5">
      <c r="A19" s="56" t="s">
        <v>176</v>
      </c>
      <c r="B19" s="53" t="s">
        <v>47</v>
      </c>
      <c r="C19" s="45">
        <v>12.5</v>
      </c>
      <c r="D19" s="54">
        <v>13</v>
      </c>
      <c r="E19" s="44">
        <v>46</v>
      </c>
      <c r="F19" s="44">
        <v>50</v>
      </c>
      <c r="G19" s="45">
        <f t="shared" si="0"/>
        <v>96</v>
      </c>
      <c r="H19" s="77">
        <f t="shared" si="1"/>
        <v>83</v>
      </c>
      <c r="I19" s="76">
        <v>48</v>
      </c>
      <c r="J19" s="45">
        <v>43</v>
      </c>
      <c r="K19" s="45">
        <f t="shared" si="2"/>
        <v>91</v>
      </c>
      <c r="L19" s="47">
        <f t="shared" si="3"/>
        <v>78</v>
      </c>
      <c r="M19" s="58">
        <f t="shared" si="4"/>
        <v>161</v>
      </c>
      <c r="N19" s="48">
        <f t="shared" si="5"/>
        <v>187</v>
      </c>
      <c r="O19" s="57">
        <v>25095</v>
      </c>
    </row>
    <row r="20" spans="1:15" ht="19.5">
      <c r="A20" s="56" t="s">
        <v>177</v>
      </c>
      <c r="B20" s="53" t="s">
        <v>45</v>
      </c>
      <c r="C20" s="45">
        <v>17.600000000000001</v>
      </c>
      <c r="D20" s="54">
        <v>18</v>
      </c>
      <c r="E20" s="44">
        <v>50</v>
      </c>
      <c r="F20" s="44">
        <v>48</v>
      </c>
      <c r="G20" s="45">
        <f t="shared" si="0"/>
        <v>98</v>
      </c>
      <c r="H20" s="77">
        <f t="shared" si="1"/>
        <v>80</v>
      </c>
      <c r="I20" s="76">
        <v>52</v>
      </c>
      <c r="J20" s="45">
        <v>50</v>
      </c>
      <c r="K20" s="45">
        <f t="shared" si="2"/>
        <v>102</v>
      </c>
      <c r="L20" s="47">
        <f t="shared" si="3"/>
        <v>84</v>
      </c>
      <c r="M20" s="58">
        <f t="shared" si="4"/>
        <v>164</v>
      </c>
      <c r="N20" s="48">
        <f t="shared" si="5"/>
        <v>200</v>
      </c>
      <c r="O20" s="57">
        <v>29488</v>
      </c>
    </row>
    <row r="21" spans="1:15" ht="19.5">
      <c r="A21" s="56" t="s">
        <v>179</v>
      </c>
      <c r="B21" s="53" t="s">
        <v>45</v>
      </c>
      <c r="C21" s="45">
        <v>41</v>
      </c>
      <c r="D21" s="54">
        <v>43</v>
      </c>
      <c r="E21" s="44">
        <v>65</v>
      </c>
      <c r="F21" s="44">
        <v>62</v>
      </c>
      <c r="G21" s="45">
        <f t="shared" si="0"/>
        <v>127</v>
      </c>
      <c r="H21" s="77">
        <f t="shared" si="1"/>
        <v>84</v>
      </c>
      <c r="I21" s="76">
        <v>65</v>
      </c>
      <c r="J21" s="45">
        <v>65</v>
      </c>
      <c r="K21" s="45">
        <f t="shared" si="2"/>
        <v>130</v>
      </c>
      <c r="L21" s="47">
        <f t="shared" si="3"/>
        <v>87</v>
      </c>
      <c r="M21" s="58">
        <f t="shared" si="4"/>
        <v>171</v>
      </c>
      <c r="N21" s="48">
        <f t="shared" si="5"/>
        <v>257</v>
      </c>
      <c r="O21" s="57">
        <v>20615</v>
      </c>
    </row>
    <row r="22" spans="1:15" ht="19.5">
      <c r="A22" s="56" t="s">
        <v>178</v>
      </c>
      <c r="B22" s="53" t="s">
        <v>45</v>
      </c>
      <c r="C22" s="45">
        <v>22.3</v>
      </c>
      <c r="D22" s="54">
        <v>23</v>
      </c>
      <c r="E22" s="44">
        <v>52</v>
      </c>
      <c r="F22" s="44">
        <v>55</v>
      </c>
      <c r="G22" s="45">
        <f t="shared" si="0"/>
        <v>107</v>
      </c>
      <c r="H22" s="77">
        <f t="shared" si="1"/>
        <v>84</v>
      </c>
      <c r="I22" s="76" t="s">
        <v>5</v>
      </c>
      <c r="J22" s="45" t="s">
        <v>221</v>
      </c>
      <c r="K22" s="45" t="s">
        <v>222</v>
      </c>
      <c r="L22" s="78" t="s">
        <v>11</v>
      </c>
      <c r="M22" s="120" t="s">
        <v>11</v>
      </c>
      <c r="N22" s="122" t="s">
        <v>11</v>
      </c>
      <c r="O22" s="57">
        <v>40616</v>
      </c>
    </row>
    <row r="23" spans="1:15" ht="19.5">
      <c r="A23" s="56" t="s">
        <v>180</v>
      </c>
      <c r="B23" s="53" t="s">
        <v>45</v>
      </c>
      <c r="C23" s="45">
        <v>42.4</v>
      </c>
      <c r="D23" s="54">
        <v>44</v>
      </c>
      <c r="E23" s="44">
        <v>69</v>
      </c>
      <c r="F23" s="44">
        <v>61</v>
      </c>
      <c r="G23" s="45">
        <f t="shared" si="0"/>
        <v>130</v>
      </c>
      <c r="H23" s="77">
        <f t="shared" si="1"/>
        <v>86</v>
      </c>
      <c r="I23" s="76" t="s">
        <v>5</v>
      </c>
      <c r="J23" s="45" t="s">
        <v>221</v>
      </c>
      <c r="K23" s="45" t="s">
        <v>222</v>
      </c>
      <c r="L23" s="78" t="s">
        <v>11</v>
      </c>
      <c r="M23" s="120" t="s">
        <v>11</v>
      </c>
      <c r="N23" s="122" t="s">
        <v>11</v>
      </c>
      <c r="O23" s="57">
        <v>20992</v>
      </c>
    </row>
  </sheetData>
  <sortState xmlns:xlrd2="http://schemas.microsoft.com/office/spreadsheetml/2017/richdata2" ref="A12:O23">
    <sortCondition ref="N12:N23"/>
    <sortCondition ref="K12:K23"/>
    <sortCondition ref="G12:G23"/>
  </sortState>
  <mergeCells count="8">
    <mergeCell ref="A10:N10"/>
    <mergeCell ref="A8:M8"/>
    <mergeCell ref="A9:M9"/>
    <mergeCell ref="A1:M1"/>
    <mergeCell ref="A2:M2"/>
    <mergeCell ref="A4:M4"/>
    <mergeCell ref="A6:M6"/>
    <mergeCell ref="A5:M5"/>
  </mergeCells>
  <phoneticPr fontId="0" type="noConversion"/>
  <printOptions horizontalCentered="1" verticalCentered="1"/>
  <pageMargins left="0" right="0" top="0" bottom="0" header="0" footer="0"/>
  <pageSetup paperSize="9" orientation="portrait" horizontalDpi="4294967293" vertic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15"/>
  <sheetViews>
    <sheetView zoomScale="70" workbookViewId="0">
      <selection sqref="A1:M1"/>
    </sheetView>
  </sheetViews>
  <sheetFormatPr baseColWidth="10" defaultRowHeight="18.75"/>
  <cols>
    <col min="1" max="1" width="37.7109375" style="1" bestFit="1" customWidth="1"/>
    <col min="2" max="3" width="7.7109375" style="35" customWidth="1"/>
    <col min="4" max="11" width="6.7109375" style="2" customWidth="1"/>
    <col min="12" max="12" width="6.28515625" style="1" customWidth="1"/>
    <col min="13" max="13" width="8.28515625" style="1" customWidth="1"/>
    <col min="14" max="14" width="11.5703125" style="49" bestFit="1" customWidth="1"/>
    <col min="15" max="15" width="2.85546875" style="1" customWidth="1"/>
    <col min="16" max="16" width="17.85546875" style="35" customWidth="1"/>
    <col min="17" max="17" width="3.28515625" style="1" customWidth="1"/>
    <col min="18" max="18" width="16" style="1" customWidth="1"/>
    <col min="19" max="16384" width="11.42578125" style="1"/>
  </cols>
  <sheetData>
    <row r="1" spans="1:18" ht="30.75">
      <c r="A1" s="151" t="s">
        <v>6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</row>
    <row r="2" spans="1:18" ht="30.75">
      <c r="A2" s="151" t="s">
        <v>7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</row>
    <row r="3" spans="1:18" ht="19.5" thickBot="1">
      <c r="B3" s="1"/>
      <c r="C3" s="1"/>
      <c r="D3" s="1"/>
      <c r="E3" s="1"/>
      <c r="F3" s="1"/>
      <c r="G3" s="1"/>
      <c r="H3" s="1"/>
      <c r="I3" s="1"/>
      <c r="J3" s="1"/>
      <c r="K3" s="1"/>
    </row>
    <row r="4" spans="1:18" ht="26.25" thickBot="1">
      <c r="A4" s="157" t="str">
        <f>'CAB 0-9'!A4:M4</f>
        <v>MIRAMAR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9"/>
    </row>
    <row r="5" spans="1:18" ht="26.25" thickBot="1">
      <c r="A5" s="157" t="str">
        <f>'CAB 0-9'!A5:M5</f>
        <v>LINKS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9"/>
    </row>
    <row r="6" spans="1:18" ht="37.5">
      <c r="A6" s="160" t="s">
        <v>9</v>
      </c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</row>
    <row r="7" spans="1:18" ht="20.25">
      <c r="A7" s="60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R7" s="61">
        <v>45383</v>
      </c>
    </row>
    <row r="8" spans="1:18" ht="19.5">
      <c r="A8" s="154" t="s">
        <v>17</v>
      </c>
      <c r="B8" s="154"/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</row>
    <row r="9" spans="1:18" ht="19.5">
      <c r="A9" s="155" t="str">
        <f>'CAB 0-9'!A9:M9</f>
        <v>25 Y 26 DE ABRIL DE 2023</v>
      </c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</row>
    <row r="10" spans="1:18" ht="20.25" thickBot="1">
      <c r="A10" s="161" t="s">
        <v>25</v>
      </c>
      <c r="B10" s="161"/>
      <c r="C10" s="161"/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</row>
    <row r="11" spans="1:18" ht="20.25" thickBot="1">
      <c r="A11" s="148" t="s">
        <v>21</v>
      </c>
      <c r="B11" s="149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66" t="s">
        <v>23</v>
      </c>
      <c r="P11" s="1"/>
    </row>
    <row r="12" spans="1:18" s="59" customFormat="1" ht="20.25" thickBot="1">
      <c r="A12" s="4" t="s">
        <v>0</v>
      </c>
      <c r="B12" s="5" t="s">
        <v>8</v>
      </c>
      <c r="C12" s="5" t="s">
        <v>26</v>
      </c>
      <c r="D12" s="4" t="s">
        <v>1</v>
      </c>
      <c r="E12" s="4" t="s">
        <v>2</v>
      </c>
      <c r="F12" s="4" t="s">
        <v>3</v>
      </c>
      <c r="G12" s="4" t="s">
        <v>4</v>
      </c>
      <c r="H12" s="62" t="s">
        <v>11</v>
      </c>
      <c r="I12" s="4" t="s">
        <v>2</v>
      </c>
      <c r="J12" s="4" t="s">
        <v>3</v>
      </c>
      <c r="K12" s="4" t="s">
        <v>4</v>
      </c>
      <c r="L12" s="62" t="s">
        <v>11</v>
      </c>
      <c r="M12" s="38" t="s">
        <v>10</v>
      </c>
      <c r="N12" s="67" t="s">
        <v>24</v>
      </c>
      <c r="O12" s="65"/>
      <c r="R12" s="42" t="s">
        <v>20</v>
      </c>
    </row>
    <row r="13" spans="1:18" ht="19.5">
      <c r="A13" s="56" t="s">
        <v>57</v>
      </c>
      <c r="B13" s="53" t="s">
        <v>58</v>
      </c>
      <c r="C13" s="45">
        <v>0.1</v>
      </c>
      <c r="D13" s="54">
        <v>-2</v>
      </c>
      <c r="E13" s="44">
        <v>33</v>
      </c>
      <c r="F13" s="44">
        <v>33</v>
      </c>
      <c r="G13" s="89">
        <f>SUM(E13+F13)</f>
        <v>66</v>
      </c>
      <c r="H13" s="44" t="s">
        <v>11</v>
      </c>
      <c r="I13" s="93">
        <v>35</v>
      </c>
      <c r="J13" s="44">
        <v>35</v>
      </c>
      <c r="K13" s="94">
        <f>SUM(I13:J13)</f>
        <v>70</v>
      </c>
      <c r="L13" s="78" t="s">
        <v>11</v>
      </c>
      <c r="M13" s="91">
        <f>+(G13+K13)</f>
        <v>136</v>
      </c>
      <c r="N13" s="68">
        <f>(M13-144)</f>
        <v>-8</v>
      </c>
      <c r="P13" s="55">
        <v>35076</v>
      </c>
      <c r="R13" s="43">
        <f xml:space="preserve"> DATEDIF(P13,$R$7,"y")</f>
        <v>28</v>
      </c>
    </row>
    <row r="14" spans="1:18" ht="19.5">
      <c r="A14" s="56" t="s">
        <v>67</v>
      </c>
      <c r="B14" s="53" t="s">
        <v>51</v>
      </c>
      <c r="C14" s="45">
        <v>1</v>
      </c>
      <c r="D14" s="54">
        <v>-1</v>
      </c>
      <c r="E14" s="44">
        <v>34</v>
      </c>
      <c r="F14" s="44">
        <v>37</v>
      </c>
      <c r="G14" s="89">
        <f>SUM(E14+F14)</f>
        <v>71</v>
      </c>
      <c r="H14" s="44" t="s">
        <v>11</v>
      </c>
      <c r="I14" s="93">
        <v>32</v>
      </c>
      <c r="J14" s="44">
        <v>35</v>
      </c>
      <c r="K14" s="94">
        <f>SUM(I14:J14)</f>
        <v>67</v>
      </c>
      <c r="L14" s="78" t="s">
        <v>11</v>
      </c>
      <c r="M14" s="91">
        <f>+(G14+K14)</f>
        <v>138</v>
      </c>
      <c r="N14" s="68">
        <f>(M14-144)</f>
        <v>-6</v>
      </c>
      <c r="P14" s="55">
        <v>33570</v>
      </c>
      <c r="R14" s="43">
        <f xml:space="preserve"> DATEDIF(P14,$R$7,"y")</f>
        <v>32</v>
      </c>
    </row>
    <row r="15" spans="1:18" ht="19.5">
      <c r="A15" s="56" t="s">
        <v>76</v>
      </c>
      <c r="B15" s="53" t="s">
        <v>47</v>
      </c>
      <c r="C15" s="45">
        <v>2</v>
      </c>
      <c r="D15" s="54">
        <v>0</v>
      </c>
      <c r="E15" s="44">
        <v>37</v>
      </c>
      <c r="F15" s="44">
        <v>33</v>
      </c>
      <c r="G15" s="89">
        <f>SUM(E15+F15)</f>
        <v>70</v>
      </c>
      <c r="H15" s="44" t="s">
        <v>11</v>
      </c>
      <c r="I15" s="93">
        <v>33</v>
      </c>
      <c r="J15" s="44">
        <v>35</v>
      </c>
      <c r="K15" s="94">
        <f>SUM(I15:J15)</f>
        <v>68</v>
      </c>
      <c r="L15" s="78" t="s">
        <v>11</v>
      </c>
      <c r="M15" s="91">
        <f>+(G15+K15)</f>
        <v>138</v>
      </c>
      <c r="N15" s="68">
        <f>(M15-144)</f>
        <v>-6</v>
      </c>
      <c r="P15" s="55">
        <v>28487</v>
      </c>
      <c r="R15" s="43">
        <f xml:space="preserve"> DATEDIF(P15,$R$7,"y")</f>
        <v>46</v>
      </c>
    </row>
    <row r="16" spans="1:18" ht="19.5">
      <c r="A16" s="56" t="s">
        <v>44</v>
      </c>
      <c r="B16" s="53" t="s">
        <v>45</v>
      </c>
      <c r="C16" s="45">
        <v>-2.2000000000000002</v>
      </c>
      <c r="D16" s="54">
        <v>-4</v>
      </c>
      <c r="E16" s="44">
        <v>35</v>
      </c>
      <c r="F16" s="44">
        <v>32</v>
      </c>
      <c r="G16" s="89">
        <f>SUM(E16+F16)</f>
        <v>67</v>
      </c>
      <c r="H16" s="44" t="s">
        <v>11</v>
      </c>
      <c r="I16" s="93">
        <v>35</v>
      </c>
      <c r="J16" s="44">
        <v>38</v>
      </c>
      <c r="K16" s="94">
        <f>SUM(I16:J16)</f>
        <v>73</v>
      </c>
      <c r="L16" s="78" t="s">
        <v>11</v>
      </c>
      <c r="M16" s="91">
        <f>+(G16+K16)</f>
        <v>140</v>
      </c>
      <c r="N16" s="68">
        <f>(M16-144)</f>
        <v>-4</v>
      </c>
      <c r="P16" s="55">
        <v>26822</v>
      </c>
      <c r="R16" s="43">
        <f xml:space="preserve"> DATEDIF(P16,$R$7,"y")</f>
        <v>50</v>
      </c>
    </row>
    <row r="17" spans="1:18" ht="19.5">
      <c r="A17" s="56" t="s">
        <v>59</v>
      </c>
      <c r="B17" s="53" t="s">
        <v>47</v>
      </c>
      <c r="C17" s="45">
        <v>0.3</v>
      </c>
      <c r="D17" s="54">
        <v>-1</v>
      </c>
      <c r="E17" s="44">
        <v>36</v>
      </c>
      <c r="F17" s="44">
        <v>35</v>
      </c>
      <c r="G17" s="89">
        <f>SUM(E17+F17)</f>
        <v>71</v>
      </c>
      <c r="H17" s="44" t="s">
        <v>11</v>
      </c>
      <c r="I17" s="93">
        <v>35</v>
      </c>
      <c r="J17" s="44">
        <v>37</v>
      </c>
      <c r="K17" s="94">
        <f>SUM(I17:J17)</f>
        <v>72</v>
      </c>
      <c r="L17" s="78" t="s">
        <v>11</v>
      </c>
      <c r="M17" s="91">
        <f>+(G17+K17)</f>
        <v>143</v>
      </c>
      <c r="N17" s="68">
        <f>(M17-144)</f>
        <v>-1</v>
      </c>
      <c r="P17" s="55">
        <v>38147</v>
      </c>
      <c r="R17" s="43">
        <f xml:space="preserve"> DATEDIF(P17,$R$7,"y")</f>
        <v>19</v>
      </c>
    </row>
    <row r="18" spans="1:18" ht="19.5">
      <c r="A18" s="56" t="s">
        <v>63</v>
      </c>
      <c r="B18" s="53" t="s">
        <v>45</v>
      </c>
      <c r="C18" s="45">
        <v>0.8</v>
      </c>
      <c r="D18" s="54">
        <v>-1</v>
      </c>
      <c r="E18" s="44">
        <v>38</v>
      </c>
      <c r="F18" s="44">
        <v>33</v>
      </c>
      <c r="G18" s="89">
        <f>SUM(E18+F18)</f>
        <v>71</v>
      </c>
      <c r="H18" s="44" t="s">
        <v>11</v>
      </c>
      <c r="I18" s="93">
        <v>37</v>
      </c>
      <c r="J18" s="44">
        <v>35</v>
      </c>
      <c r="K18" s="94">
        <f>SUM(I18:J18)</f>
        <v>72</v>
      </c>
      <c r="L18" s="78" t="s">
        <v>11</v>
      </c>
      <c r="M18" s="91">
        <f>+(G18+K18)</f>
        <v>143</v>
      </c>
      <c r="N18" s="68">
        <f>(M18-144)</f>
        <v>-1</v>
      </c>
      <c r="P18" s="55">
        <v>27313</v>
      </c>
      <c r="R18" s="43">
        <f xml:space="preserve"> DATEDIF(P18,$R$7,"y")</f>
        <v>49</v>
      </c>
    </row>
    <row r="19" spans="1:18" ht="19.5">
      <c r="A19" s="56" t="s">
        <v>48</v>
      </c>
      <c r="B19" s="53" t="s">
        <v>47</v>
      </c>
      <c r="C19" s="45">
        <v>-1.1000000000000001</v>
      </c>
      <c r="D19" s="54">
        <v>-3</v>
      </c>
      <c r="E19" s="44">
        <v>39</v>
      </c>
      <c r="F19" s="44">
        <v>36</v>
      </c>
      <c r="G19" s="89">
        <f>SUM(E19+F19)</f>
        <v>75</v>
      </c>
      <c r="H19" s="44" t="s">
        <v>11</v>
      </c>
      <c r="I19" s="93">
        <v>35</v>
      </c>
      <c r="J19" s="44">
        <v>37</v>
      </c>
      <c r="K19" s="94">
        <f>SUM(I19:J19)</f>
        <v>72</v>
      </c>
      <c r="L19" s="78" t="s">
        <v>11</v>
      </c>
      <c r="M19" s="91">
        <f>+(G19+K19)</f>
        <v>147</v>
      </c>
      <c r="N19" s="68">
        <f>(M19-144)</f>
        <v>3</v>
      </c>
      <c r="P19" s="55">
        <v>28522</v>
      </c>
      <c r="R19" s="43">
        <f xml:space="preserve"> DATEDIF(P19,$R$7,"y")</f>
        <v>46</v>
      </c>
    </row>
    <row r="20" spans="1:18" ht="19.5">
      <c r="A20" s="56" t="s">
        <v>49</v>
      </c>
      <c r="B20" s="53" t="s">
        <v>47</v>
      </c>
      <c r="C20" s="45">
        <v>-1.1000000000000001</v>
      </c>
      <c r="D20" s="54">
        <v>-3</v>
      </c>
      <c r="E20" s="44">
        <v>36</v>
      </c>
      <c r="F20" s="44">
        <v>36</v>
      </c>
      <c r="G20" s="89">
        <f>SUM(E20+F20)</f>
        <v>72</v>
      </c>
      <c r="H20" s="44" t="s">
        <v>11</v>
      </c>
      <c r="I20" s="93">
        <v>39</v>
      </c>
      <c r="J20" s="44">
        <v>36</v>
      </c>
      <c r="K20" s="94">
        <f>SUM(I20:J20)</f>
        <v>75</v>
      </c>
      <c r="L20" s="78" t="s">
        <v>11</v>
      </c>
      <c r="M20" s="91">
        <f>+(G20+K20)</f>
        <v>147</v>
      </c>
      <c r="N20" s="68">
        <f>(M20-144)</f>
        <v>3</v>
      </c>
      <c r="P20" s="55">
        <v>26222</v>
      </c>
      <c r="R20" s="43">
        <f xml:space="preserve"> DATEDIF(P20,$R$7,"y")</f>
        <v>52</v>
      </c>
    </row>
    <row r="21" spans="1:18" ht="19.5">
      <c r="A21" s="56" t="s">
        <v>69</v>
      </c>
      <c r="B21" s="53" t="s">
        <v>70</v>
      </c>
      <c r="C21" s="45">
        <v>1.2</v>
      </c>
      <c r="D21" s="54">
        <v>0</v>
      </c>
      <c r="E21" s="44">
        <v>36</v>
      </c>
      <c r="F21" s="44">
        <v>38</v>
      </c>
      <c r="G21" s="89">
        <f>SUM(E21+F21)</f>
        <v>74</v>
      </c>
      <c r="H21" s="44" t="s">
        <v>11</v>
      </c>
      <c r="I21" s="93">
        <v>37</v>
      </c>
      <c r="J21" s="44">
        <v>37</v>
      </c>
      <c r="K21" s="94">
        <f>SUM(I21:J21)</f>
        <v>74</v>
      </c>
      <c r="L21" s="78" t="s">
        <v>11</v>
      </c>
      <c r="M21" s="91">
        <f>+(G21+K21)</f>
        <v>148</v>
      </c>
      <c r="N21" s="68">
        <f>(M21-144)</f>
        <v>4</v>
      </c>
      <c r="P21" s="55">
        <v>29994</v>
      </c>
      <c r="R21" s="43">
        <f xml:space="preserve"> DATEDIF(P21,$R$7,"y")</f>
        <v>42</v>
      </c>
    </row>
    <row r="22" spans="1:18" ht="19.5">
      <c r="A22" s="56" t="s">
        <v>61</v>
      </c>
      <c r="B22" s="53" t="s">
        <v>45</v>
      </c>
      <c r="C22" s="45">
        <v>0.7</v>
      </c>
      <c r="D22" s="54">
        <v>-1</v>
      </c>
      <c r="E22" s="44">
        <v>36</v>
      </c>
      <c r="F22" s="44">
        <v>39</v>
      </c>
      <c r="G22" s="89">
        <f>SUM(E22+F22)</f>
        <v>75</v>
      </c>
      <c r="H22" s="44" t="s">
        <v>11</v>
      </c>
      <c r="I22" s="93">
        <v>35</v>
      </c>
      <c r="J22" s="44">
        <v>40</v>
      </c>
      <c r="K22" s="94">
        <f>SUM(I22:J22)</f>
        <v>75</v>
      </c>
      <c r="L22" s="78" t="s">
        <v>11</v>
      </c>
      <c r="M22" s="91">
        <f>+(G22+K22)</f>
        <v>150</v>
      </c>
      <c r="N22" s="68">
        <f>(M22-144)</f>
        <v>6</v>
      </c>
      <c r="P22" s="55">
        <v>30234</v>
      </c>
      <c r="R22" s="43">
        <f xml:space="preserve"> DATEDIF(P22,$R$7,"y")</f>
        <v>41</v>
      </c>
    </row>
    <row r="23" spans="1:18" ht="19.5">
      <c r="A23" s="56" t="s">
        <v>80</v>
      </c>
      <c r="B23" s="53" t="s">
        <v>45</v>
      </c>
      <c r="C23" s="45">
        <v>2.8</v>
      </c>
      <c r="D23" s="54">
        <v>1</v>
      </c>
      <c r="E23" s="44">
        <v>38</v>
      </c>
      <c r="F23" s="44">
        <v>36</v>
      </c>
      <c r="G23" s="89">
        <f>SUM(E23+F23)</f>
        <v>74</v>
      </c>
      <c r="H23" s="44" t="s">
        <v>11</v>
      </c>
      <c r="I23" s="93">
        <v>37</v>
      </c>
      <c r="J23" s="44">
        <v>39</v>
      </c>
      <c r="K23" s="94">
        <f>SUM(I23:J23)</f>
        <v>76</v>
      </c>
      <c r="L23" s="78" t="s">
        <v>11</v>
      </c>
      <c r="M23" s="91">
        <f>+(G23+K23)</f>
        <v>150</v>
      </c>
      <c r="N23" s="68">
        <f>(M23-144)</f>
        <v>6</v>
      </c>
      <c r="P23" s="55">
        <v>26279</v>
      </c>
      <c r="R23" s="43">
        <f xml:space="preserve"> DATEDIF(P23,$R$7,"y")</f>
        <v>52</v>
      </c>
    </row>
    <row r="24" spans="1:18" ht="19.5">
      <c r="A24" s="56" t="s">
        <v>52</v>
      </c>
      <c r="B24" s="53" t="s">
        <v>53</v>
      </c>
      <c r="C24" s="45">
        <v>-0.7</v>
      </c>
      <c r="D24" s="54">
        <v>-2</v>
      </c>
      <c r="E24" s="44">
        <v>36</v>
      </c>
      <c r="F24" s="44">
        <v>41</v>
      </c>
      <c r="G24" s="89">
        <f>SUM(E24+F24)</f>
        <v>77</v>
      </c>
      <c r="H24" s="44" t="s">
        <v>11</v>
      </c>
      <c r="I24" s="93">
        <v>37</v>
      </c>
      <c r="J24" s="44">
        <v>37</v>
      </c>
      <c r="K24" s="94">
        <f>SUM(I24:J24)</f>
        <v>74</v>
      </c>
      <c r="L24" s="78" t="s">
        <v>11</v>
      </c>
      <c r="M24" s="91">
        <f>+(G24+K24)</f>
        <v>151</v>
      </c>
      <c r="N24" s="68">
        <f>(M24-144)</f>
        <v>7</v>
      </c>
      <c r="P24" s="55">
        <v>30881</v>
      </c>
      <c r="R24" s="43">
        <f xml:space="preserve"> DATEDIF(P24,$R$7,"y")</f>
        <v>39</v>
      </c>
    </row>
    <row r="25" spans="1:18" ht="19.5">
      <c r="A25" s="56" t="s">
        <v>112</v>
      </c>
      <c r="B25" s="53" t="s">
        <v>47</v>
      </c>
      <c r="C25" s="45">
        <v>8.5</v>
      </c>
      <c r="D25" s="54">
        <v>7</v>
      </c>
      <c r="E25" s="44">
        <v>37</v>
      </c>
      <c r="F25" s="44">
        <v>35</v>
      </c>
      <c r="G25" s="89">
        <f>SUM(E25+F25)</f>
        <v>72</v>
      </c>
      <c r="H25" s="44" t="s">
        <v>11</v>
      </c>
      <c r="I25" s="93">
        <v>37</v>
      </c>
      <c r="J25" s="44">
        <v>42</v>
      </c>
      <c r="K25" s="94">
        <f>SUM(I25:J25)</f>
        <v>79</v>
      </c>
      <c r="L25" s="78" t="s">
        <v>11</v>
      </c>
      <c r="M25" s="91">
        <f>+(G25+K25)</f>
        <v>151</v>
      </c>
      <c r="N25" s="68">
        <f>(M25-144)</f>
        <v>7</v>
      </c>
      <c r="P25" s="55">
        <v>26751</v>
      </c>
      <c r="R25" s="43">
        <f xml:space="preserve"> DATEDIF(P25,$R$7,"y")</f>
        <v>51</v>
      </c>
    </row>
    <row r="26" spans="1:18" ht="19.5">
      <c r="A26" s="56" t="s">
        <v>60</v>
      </c>
      <c r="B26" s="53" t="s">
        <v>51</v>
      </c>
      <c r="C26" s="45">
        <v>0.6</v>
      </c>
      <c r="D26" s="54">
        <v>-1</v>
      </c>
      <c r="E26" s="44">
        <v>35</v>
      </c>
      <c r="F26" s="44">
        <v>36</v>
      </c>
      <c r="G26" s="89">
        <f>SUM(E26+F26)</f>
        <v>71</v>
      </c>
      <c r="H26" s="44" t="s">
        <v>11</v>
      </c>
      <c r="I26" s="93">
        <v>39</v>
      </c>
      <c r="J26" s="44">
        <v>41</v>
      </c>
      <c r="K26" s="94">
        <f>SUM(I26:J26)</f>
        <v>80</v>
      </c>
      <c r="L26" s="78" t="s">
        <v>11</v>
      </c>
      <c r="M26" s="91">
        <f>+(G26+K26)</f>
        <v>151</v>
      </c>
      <c r="N26" s="68">
        <f>(M26-144)</f>
        <v>7</v>
      </c>
      <c r="P26" s="55">
        <v>35229</v>
      </c>
      <c r="R26" s="43">
        <f xml:space="preserve"> DATEDIF(P26,$R$7,"y")</f>
        <v>27</v>
      </c>
    </row>
    <row r="27" spans="1:18" ht="19.5">
      <c r="A27" s="56" t="s">
        <v>68</v>
      </c>
      <c r="B27" s="53" t="s">
        <v>53</v>
      </c>
      <c r="C27" s="45">
        <v>1.1000000000000001</v>
      </c>
      <c r="D27" s="54">
        <v>-1</v>
      </c>
      <c r="E27" s="44">
        <v>42</v>
      </c>
      <c r="F27" s="44">
        <v>36</v>
      </c>
      <c r="G27" s="89">
        <f>SUM(E27+F27)</f>
        <v>78</v>
      </c>
      <c r="H27" s="44" t="s">
        <v>11</v>
      </c>
      <c r="I27" s="93">
        <v>37</v>
      </c>
      <c r="J27" s="44">
        <v>37</v>
      </c>
      <c r="K27" s="94">
        <f>SUM(I27:J27)</f>
        <v>74</v>
      </c>
      <c r="L27" s="78" t="s">
        <v>11</v>
      </c>
      <c r="M27" s="91">
        <f>+(G27+K27)</f>
        <v>152</v>
      </c>
      <c r="N27" s="68">
        <f>(M27-144)</f>
        <v>8</v>
      </c>
      <c r="P27" s="55">
        <v>32865</v>
      </c>
      <c r="R27" s="43">
        <f xml:space="preserve"> DATEDIF(P27,$R$7,"y")</f>
        <v>34</v>
      </c>
    </row>
    <row r="28" spans="1:18" ht="19.5">
      <c r="A28" s="56" t="s">
        <v>77</v>
      </c>
      <c r="B28" s="53" t="s">
        <v>47</v>
      </c>
      <c r="C28" s="45">
        <v>2.1</v>
      </c>
      <c r="D28" s="54">
        <v>1</v>
      </c>
      <c r="E28" s="44">
        <v>38</v>
      </c>
      <c r="F28" s="44">
        <v>38</v>
      </c>
      <c r="G28" s="89">
        <f>SUM(E28+F28)</f>
        <v>76</v>
      </c>
      <c r="H28" s="44" t="s">
        <v>11</v>
      </c>
      <c r="I28" s="93">
        <v>38</v>
      </c>
      <c r="J28" s="44">
        <v>38</v>
      </c>
      <c r="K28" s="94">
        <f>SUM(I28:J28)</f>
        <v>76</v>
      </c>
      <c r="L28" s="78" t="s">
        <v>11</v>
      </c>
      <c r="M28" s="91">
        <f>+(G28+K28)</f>
        <v>152</v>
      </c>
      <c r="N28" s="68">
        <f>(M28-144)</f>
        <v>8</v>
      </c>
      <c r="P28" s="55">
        <v>38609</v>
      </c>
      <c r="R28" s="43">
        <f xml:space="preserve"> DATEDIF(P28,$R$7,"y")</f>
        <v>18</v>
      </c>
    </row>
    <row r="29" spans="1:18" ht="19.5">
      <c r="A29" s="56" t="s">
        <v>79</v>
      </c>
      <c r="B29" s="53" t="s">
        <v>47</v>
      </c>
      <c r="C29" s="45">
        <v>2.2999999999999998</v>
      </c>
      <c r="D29" s="54">
        <v>1</v>
      </c>
      <c r="E29" s="44">
        <v>36</v>
      </c>
      <c r="F29" s="44">
        <v>39</v>
      </c>
      <c r="G29" s="89">
        <f>SUM(E29+F29)</f>
        <v>75</v>
      </c>
      <c r="H29" s="44" t="s">
        <v>11</v>
      </c>
      <c r="I29" s="93">
        <v>39</v>
      </c>
      <c r="J29" s="44">
        <v>38</v>
      </c>
      <c r="K29" s="94">
        <f>SUM(I29:J29)</f>
        <v>77</v>
      </c>
      <c r="L29" s="78" t="s">
        <v>11</v>
      </c>
      <c r="M29" s="91">
        <f>+(G29+K29)</f>
        <v>152</v>
      </c>
      <c r="N29" s="68">
        <f>(M29-144)</f>
        <v>8</v>
      </c>
      <c r="P29" s="55">
        <v>22466</v>
      </c>
      <c r="R29" s="43">
        <f xml:space="preserve"> DATEDIF(P29,$R$7,"y")</f>
        <v>62</v>
      </c>
    </row>
    <row r="30" spans="1:18" ht="19.5">
      <c r="A30" s="56" t="s">
        <v>94</v>
      </c>
      <c r="B30" s="53" t="s">
        <v>66</v>
      </c>
      <c r="C30" s="45">
        <v>4.9000000000000004</v>
      </c>
      <c r="D30" s="54">
        <v>3</v>
      </c>
      <c r="E30" s="44">
        <v>42</v>
      </c>
      <c r="F30" s="44">
        <v>38</v>
      </c>
      <c r="G30" s="89">
        <f>SUM(E30+F30)</f>
        <v>80</v>
      </c>
      <c r="H30" s="44" t="s">
        <v>11</v>
      </c>
      <c r="I30" s="93">
        <v>38</v>
      </c>
      <c r="J30" s="44">
        <v>35</v>
      </c>
      <c r="K30" s="94">
        <f>SUM(I30:J30)</f>
        <v>73</v>
      </c>
      <c r="L30" s="78" t="s">
        <v>11</v>
      </c>
      <c r="M30" s="91">
        <f>+(G30+K30)</f>
        <v>153</v>
      </c>
      <c r="N30" s="68">
        <f>(M30-144)</f>
        <v>9</v>
      </c>
      <c r="P30" s="55">
        <v>37303</v>
      </c>
      <c r="R30" s="43">
        <f xml:space="preserve"> DATEDIF(P30,$R$7,"y")</f>
        <v>22</v>
      </c>
    </row>
    <row r="31" spans="1:18" ht="19.5">
      <c r="A31" s="56" t="s">
        <v>78</v>
      </c>
      <c r="B31" s="53" t="s">
        <v>45</v>
      </c>
      <c r="C31" s="45">
        <v>2.2000000000000002</v>
      </c>
      <c r="D31" s="54">
        <v>1</v>
      </c>
      <c r="E31" s="44">
        <v>40</v>
      </c>
      <c r="F31" s="44">
        <v>36</v>
      </c>
      <c r="G31" s="89">
        <f>SUM(E31+F31)</f>
        <v>76</v>
      </c>
      <c r="H31" s="44" t="s">
        <v>11</v>
      </c>
      <c r="I31" s="93">
        <v>39</v>
      </c>
      <c r="J31" s="44">
        <v>38</v>
      </c>
      <c r="K31" s="94">
        <f>SUM(I31:J31)</f>
        <v>77</v>
      </c>
      <c r="L31" s="78" t="s">
        <v>11</v>
      </c>
      <c r="M31" s="91">
        <f>+(G31+K31)</f>
        <v>153</v>
      </c>
      <c r="N31" s="68">
        <f>(M31-144)</f>
        <v>9</v>
      </c>
      <c r="P31" s="55">
        <v>23903</v>
      </c>
      <c r="R31" s="43">
        <f xml:space="preserve"> DATEDIF(P31,$R$7,"y")</f>
        <v>58</v>
      </c>
    </row>
    <row r="32" spans="1:18" ht="19.5">
      <c r="A32" s="56" t="s">
        <v>75</v>
      </c>
      <c r="B32" s="53" t="s">
        <v>47</v>
      </c>
      <c r="C32" s="45">
        <v>2</v>
      </c>
      <c r="D32" s="54">
        <v>0</v>
      </c>
      <c r="E32" s="44">
        <v>39</v>
      </c>
      <c r="F32" s="44">
        <v>39</v>
      </c>
      <c r="G32" s="89">
        <f>SUM(E32+F32)</f>
        <v>78</v>
      </c>
      <c r="H32" s="44" t="s">
        <v>11</v>
      </c>
      <c r="I32" s="93">
        <v>38</v>
      </c>
      <c r="J32" s="44">
        <v>38</v>
      </c>
      <c r="K32" s="94">
        <f>SUM(I32:J32)</f>
        <v>76</v>
      </c>
      <c r="L32" s="78" t="s">
        <v>11</v>
      </c>
      <c r="M32" s="91">
        <f>+(G32+K32)</f>
        <v>154</v>
      </c>
      <c r="N32" s="68">
        <f>(M32-144)</f>
        <v>10</v>
      </c>
      <c r="P32" s="55">
        <v>26007</v>
      </c>
      <c r="R32" s="43">
        <f xml:space="preserve"> DATEDIF(P32,$R$7,"y")</f>
        <v>53</v>
      </c>
    </row>
    <row r="33" spans="1:18" ht="19.5">
      <c r="A33" s="56" t="s">
        <v>54</v>
      </c>
      <c r="B33" s="53" t="s">
        <v>47</v>
      </c>
      <c r="C33" s="45">
        <v>-0.2</v>
      </c>
      <c r="D33" s="54">
        <v>-2</v>
      </c>
      <c r="E33" s="44">
        <v>38</v>
      </c>
      <c r="F33" s="44">
        <v>39</v>
      </c>
      <c r="G33" s="89">
        <f>SUM(E33+F33)</f>
        <v>77</v>
      </c>
      <c r="H33" s="44" t="s">
        <v>11</v>
      </c>
      <c r="I33" s="93">
        <v>38</v>
      </c>
      <c r="J33" s="44">
        <v>40</v>
      </c>
      <c r="K33" s="94">
        <f>SUM(I33:J33)</f>
        <v>78</v>
      </c>
      <c r="L33" s="78" t="s">
        <v>11</v>
      </c>
      <c r="M33" s="91">
        <f>+(G33+K33)</f>
        <v>155</v>
      </c>
      <c r="N33" s="68">
        <f>(M33-144)</f>
        <v>11</v>
      </c>
      <c r="P33" s="55">
        <v>32282</v>
      </c>
      <c r="R33" s="43">
        <f xml:space="preserve"> DATEDIF(P33,$R$7,"y")</f>
        <v>35</v>
      </c>
    </row>
    <row r="34" spans="1:18" ht="19.5">
      <c r="A34" s="56" t="s">
        <v>99</v>
      </c>
      <c r="B34" s="53" t="s">
        <v>45</v>
      </c>
      <c r="C34" s="45">
        <v>6.5</v>
      </c>
      <c r="D34" s="54">
        <v>5</v>
      </c>
      <c r="E34" s="44">
        <v>38</v>
      </c>
      <c r="F34" s="44">
        <v>37</v>
      </c>
      <c r="G34" s="89">
        <f>SUM(E34+F34)</f>
        <v>75</v>
      </c>
      <c r="H34" s="44" t="s">
        <v>11</v>
      </c>
      <c r="I34" s="93">
        <v>42</v>
      </c>
      <c r="J34" s="44">
        <v>38</v>
      </c>
      <c r="K34" s="94">
        <f>SUM(I34:J34)</f>
        <v>80</v>
      </c>
      <c r="L34" s="78" t="s">
        <v>11</v>
      </c>
      <c r="M34" s="91">
        <f>+(G34+K34)</f>
        <v>155</v>
      </c>
      <c r="N34" s="68">
        <f>(M34-144)</f>
        <v>11</v>
      </c>
      <c r="P34" s="55">
        <v>36181</v>
      </c>
      <c r="R34" s="43">
        <f xml:space="preserve"> DATEDIF(P34,$R$7,"y")</f>
        <v>25</v>
      </c>
    </row>
    <row r="35" spans="1:18" ht="19.5">
      <c r="A35" s="56" t="s">
        <v>88</v>
      </c>
      <c r="B35" s="53" t="s">
        <v>45</v>
      </c>
      <c r="C35" s="45">
        <v>3.9</v>
      </c>
      <c r="D35" s="54">
        <v>2</v>
      </c>
      <c r="E35" s="44">
        <v>37</v>
      </c>
      <c r="F35" s="44">
        <v>36</v>
      </c>
      <c r="G35" s="89">
        <f>SUM(E35+F35)</f>
        <v>73</v>
      </c>
      <c r="H35" s="44" t="s">
        <v>11</v>
      </c>
      <c r="I35" s="93">
        <v>42</v>
      </c>
      <c r="J35" s="44">
        <v>40</v>
      </c>
      <c r="K35" s="94">
        <f>SUM(I35:J35)</f>
        <v>82</v>
      </c>
      <c r="L35" s="78" t="s">
        <v>11</v>
      </c>
      <c r="M35" s="91">
        <f>+(G35+K35)</f>
        <v>155</v>
      </c>
      <c r="N35" s="68">
        <f>(M35-144)</f>
        <v>11</v>
      </c>
      <c r="P35" s="55">
        <v>39770</v>
      </c>
      <c r="R35" s="43">
        <f xml:space="preserve"> DATEDIF(P35,$R$7,"y")</f>
        <v>15</v>
      </c>
    </row>
    <row r="36" spans="1:18" ht="19.5">
      <c r="A36" s="56" t="s">
        <v>72</v>
      </c>
      <c r="B36" s="53" t="s">
        <v>47</v>
      </c>
      <c r="C36" s="45">
        <v>1.3</v>
      </c>
      <c r="D36" s="54">
        <v>0</v>
      </c>
      <c r="E36" s="44">
        <v>40</v>
      </c>
      <c r="F36" s="44">
        <v>44</v>
      </c>
      <c r="G36" s="89">
        <f>SUM(E36+F36)</f>
        <v>84</v>
      </c>
      <c r="H36" s="44" t="s">
        <v>11</v>
      </c>
      <c r="I36" s="93">
        <v>37</v>
      </c>
      <c r="J36" s="44">
        <v>35</v>
      </c>
      <c r="K36" s="94">
        <f>SUM(I36:J36)</f>
        <v>72</v>
      </c>
      <c r="L36" s="78" t="s">
        <v>11</v>
      </c>
      <c r="M36" s="91">
        <f>+(G36+K36)</f>
        <v>156</v>
      </c>
      <c r="N36" s="68">
        <f>(M36-144)</f>
        <v>12</v>
      </c>
      <c r="P36" s="55">
        <v>38833</v>
      </c>
      <c r="R36" s="43">
        <f xml:space="preserve"> DATEDIF(P36,$R$7,"y")</f>
        <v>17</v>
      </c>
    </row>
    <row r="37" spans="1:18" ht="19.5">
      <c r="A37" s="56" t="s">
        <v>30</v>
      </c>
      <c r="B37" s="53" t="s">
        <v>47</v>
      </c>
      <c r="C37" s="45">
        <v>-1.3</v>
      </c>
      <c r="D37" s="54">
        <v>-3</v>
      </c>
      <c r="E37" s="44">
        <v>39</v>
      </c>
      <c r="F37" s="44">
        <v>42</v>
      </c>
      <c r="G37" s="89">
        <f>SUM(E37+F37)</f>
        <v>81</v>
      </c>
      <c r="H37" s="44" t="s">
        <v>11</v>
      </c>
      <c r="I37" s="93">
        <v>37</v>
      </c>
      <c r="J37" s="44">
        <v>38</v>
      </c>
      <c r="K37" s="94">
        <f>SUM(I37:J37)</f>
        <v>75</v>
      </c>
      <c r="L37" s="78" t="s">
        <v>11</v>
      </c>
      <c r="M37" s="91">
        <f>+(G37+K37)</f>
        <v>156</v>
      </c>
      <c r="N37" s="68">
        <f>(M37-144)</f>
        <v>12</v>
      </c>
      <c r="P37" s="55">
        <v>33982</v>
      </c>
      <c r="R37" s="43">
        <f xml:space="preserve"> DATEDIF(P37,$R$7,"y")</f>
        <v>31</v>
      </c>
    </row>
    <row r="38" spans="1:18" ht="19.5">
      <c r="A38" s="56" t="s">
        <v>92</v>
      </c>
      <c r="B38" s="53" t="s">
        <v>66</v>
      </c>
      <c r="C38" s="45">
        <v>4.5999999999999996</v>
      </c>
      <c r="D38" s="54">
        <v>3</v>
      </c>
      <c r="E38" s="44">
        <v>40</v>
      </c>
      <c r="F38" s="44">
        <v>40</v>
      </c>
      <c r="G38" s="89">
        <f>SUM(E38+F38)</f>
        <v>80</v>
      </c>
      <c r="H38" s="44" t="s">
        <v>11</v>
      </c>
      <c r="I38" s="93">
        <v>38</v>
      </c>
      <c r="J38" s="44">
        <v>38</v>
      </c>
      <c r="K38" s="94">
        <f>SUM(I38:J38)</f>
        <v>76</v>
      </c>
      <c r="L38" s="78" t="s">
        <v>11</v>
      </c>
      <c r="M38" s="91">
        <f>+(G38+K38)</f>
        <v>156</v>
      </c>
      <c r="N38" s="68">
        <f>(M38-144)</f>
        <v>12</v>
      </c>
      <c r="P38" s="55">
        <v>37137</v>
      </c>
      <c r="R38" s="43">
        <f xml:space="preserve"> DATEDIF(P38,$R$7,"y")</f>
        <v>22</v>
      </c>
    </row>
    <row r="39" spans="1:18" ht="19.5">
      <c r="A39" s="56" t="s">
        <v>86</v>
      </c>
      <c r="B39" s="53" t="s">
        <v>47</v>
      </c>
      <c r="C39" s="45">
        <v>3.6</v>
      </c>
      <c r="D39" s="54">
        <v>2</v>
      </c>
      <c r="E39" s="44">
        <v>36</v>
      </c>
      <c r="F39" s="44">
        <v>40</v>
      </c>
      <c r="G39" s="89">
        <f>SUM(E39+F39)</f>
        <v>76</v>
      </c>
      <c r="H39" s="44" t="s">
        <v>11</v>
      </c>
      <c r="I39" s="93">
        <v>39</v>
      </c>
      <c r="J39" s="44">
        <v>41</v>
      </c>
      <c r="K39" s="94">
        <f>SUM(I39:J39)</f>
        <v>80</v>
      </c>
      <c r="L39" s="78" t="s">
        <v>11</v>
      </c>
      <c r="M39" s="91">
        <f>+(G39+K39)</f>
        <v>156</v>
      </c>
      <c r="N39" s="68">
        <f>(M39-144)</f>
        <v>12</v>
      </c>
      <c r="P39" s="55">
        <v>38884</v>
      </c>
      <c r="R39" s="43">
        <f xml:space="preserve"> DATEDIF(P39,$R$7,"y")</f>
        <v>17</v>
      </c>
    </row>
    <row r="40" spans="1:18" ht="19.5">
      <c r="A40" s="56" t="s">
        <v>83</v>
      </c>
      <c r="B40" s="53" t="s">
        <v>74</v>
      </c>
      <c r="C40" s="45">
        <v>3.2</v>
      </c>
      <c r="D40" s="54">
        <v>2</v>
      </c>
      <c r="E40" s="44">
        <v>35</v>
      </c>
      <c r="F40" s="44">
        <v>38</v>
      </c>
      <c r="G40" s="89">
        <f>SUM(E40+F40)</f>
        <v>73</v>
      </c>
      <c r="H40" s="44" t="s">
        <v>11</v>
      </c>
      <c r="I40" s="93">
        <v>39</v>
      </c>
      <c r="J40" s="44">
        <v>44</v>
      </c>
      <c r="K40" s="94">
        <f>SUM(I40:J40)</f>
        <v>83</v>
      </c>
      <c r="L40" s="78" t="s">
        <v>11</v>
      </c>
      <c r="M40" s="91">
        <f>+(G40+K40)</f>
        <v>156</v>
      </c>
      <c r="N40" s="68">
        <f>(M40-144)</f>
        <v>12</v>
      </c>
      <c r="P40" s="55">
        <v>32439</v>
      </c>
      <c r="R40" s="43">
        <f xml:space="preserve"> DATEDIF(P40,$R$7,"y")</f>
        <v>35</v>
      </c>
    </row>
    <row r="41" spans="1:18" ht="19.5">
      <c r="A41" s="56" t="s">
        <v>82</v>
      </c>
      <c r="B41" s="53" t="s">
        <v>53</v>
      </c>
      <c r="C41" s="45">
        <v>3.1</v>
      </c>
      <c r="D41" s="54">
        <v>2</v>
      </c>
      <c r="E41" s="44">
        <v>40</v>
      </c>
      <c r="F41" s="44">
        <v>39</v>
      </c>
      <c r="G41" s="89">
        <f>SUM(E41+F41)</f>
        <v>79</v>
      </c>
      <c r="H41" s="44" t="s">
        <v>11</v>
      </c>
      <c r="I41" s="93">
        <v>40</v>
      </c>
      <c r="J41" s="44">
        <v>38</v>
      </c>
      <c r="K41" s="94">
        <f>SUM(I41:J41)</f>
        <v>78</v>
      </c>
      <c r="L41" s="78" t="s">
        <v>11</v>
      </c>
      <c r="M41" s="91">
        <f>+(G41+K41)</f>
        <v>157</v>
      </c>
      <c r="N41" s="68">
        <f>(M41-144)</f>
        <v>13</v>
      </c>
      <c r="P41" s="55">
        <v>31164</v>
      </c>
      <c r="R41" s="43">
        <f xml:space="preserve"> DATEDIF(P41,$R$7,"y")</f>
        <v>38</v>
      </c>
    </row>
    <row r="42" spans="1:18" ht="19.5">
      <c r="A42" s="56" t="s">
        <v>81</v>
      </c>
      <c r="B42" s="53" t="s">
        <v>47</v>
      </c>
      <c r="C42" s="45">
        <v>3</v>
      </c>
      <c r="D42" s="54">
        <v>1</v>
      </c>
      <c r="E42" s="44">
        <v>36</v>
      </c>
      <c r="F42" s="44">
        <v>42</v>
      </c>
      <c r="G42" s="89">
        <f>SUM(E42+F42)</f>
        <v>78</v>
      </c>
      <c r="H42" s="44" t="s">
        <v>11</v>
      </c>
      <c r="I42" s="93">
        <v>38</v>
      </c>
      <c r="J42" s="44">
        <v>41</v>
      </c>
      <c r="K42" s="94">
        <f>SUM(I42:J42)</f>
        <v>79</v>
      </c>
      <c r="L42" s="78" t="s">
        <v>11</v>
      </c>
      <c r="M42" s="91">
        <f>+(G42+K42)</f>
        <v>157</v>
      </c>
      <c r="N42" s="68">
        <f>(M42-144)</f>
        <v>13</v>
      </c>
      <c r="P42" s="55">
        <v>30943</v>
      </c>
      <c r="R42" s="43">
        <f xml:space="preserve"> DATEDIF(P42,$R$7,"y")</f>
        <v>39</v>
      </c>
    </row>
    <row r="43" spans="1:18" ht="19.5">
      <c r="A43" s="56" t="s">
        <v>89</v>
      </c>
      <c r="B43" s="53" t="s">
        <v>66</v>
      </c>
      <c r="C43" s="45">
        <v>4.0999999999999996</v>
      </c>
      <c r="D43" s="54">
        <v>3</v>
      </c>
      <c r="E43" s="44">
        <v>38</v>
      </c>
      <c r="F43" s="44">
        <v>38</v>
      </c>
      <c r="G43" s="89">
        <f>SUM(E43+F43)</f>
        <v>76</v>
      </c>
      <c r="H43" s="44" t="s">
        <v>11</v>
      </c>
      <c r="I43" s="93">
        <v>42</v>
      </c>
      <c r="J43" s="44">
        <v>40</v>
      </c>
      <c r="K43" s="94">
        <f>SUM(I43:J43)</f>
        <v>82</v>
      </c>
      <c r="L43" s="78" t="s">
        <v>11</v>
      </c>
      <c r="M43" s="91">
        <f>+(G43+K43)</f>
        <v>158</v>
      </c>
      <c r="N43" s="68">
        <f>(M43-144)</f>
        <v>14</v>
      </c>
      <c r="P43" s="55">
        <v>37564</v>
      </c>
      <c r="R43" s="43">
        <f xml:space="preserve"> DATEDIF(P43,$R$7,"y")</f>
        <v>21</v>
      </c>
    </row>
    <row r="44" spans="1:18" ht="19.5">
      <c r="A44" s="56" t="s">
        <v>102</v>
      </c>
      <c r="B44" s="53" t="s">
        <v>103</v>
      </c>
      <c r="C44" s="45">
        <v>7.2</v>
      </c>
      <c r="D44" s="54">
        <v>6</v>
      </c>
      <c r="E44" s="44">
        <v>41</v>
      </c>
      <c r="F44" s="44">
        <v>37</v>
      </c>
      <c r="G44" s="89">
        <f>SUM(E44+F44)</f>
        <v>78</v>
      </c>
      <c r="H44" s="44" t="s">
        <v>11</v>
      </c>
      <c r="I44" s="93">
        <v>41</v>
      </c>
      <c r="J44" s="44">
        <v>40</v>
      </c>
      <c r="K44" s="94">
        <f>SUM(I44:J44)</f>
        <v>81</v>
      </c>
      <c r="L44" s="78" t="s">
        <v>11</v>
      </c>
      <c r="M44" s="91">
        <f>+(G44+K44)</f>
        <v>159</v>
      </c>
      <c r="N44" s="68">
        <f>(M44-144)</f>
        <v>15</v>
      </c>
      <c r="P44" s="55">
        <v>26888</v>
      </c>
      <c r="R44" s="43">
        <f xml:space="preserve"> DATEDIF(P44,$R$7,"y")</f>
        <v>50</v>
      </c>
    </row>
    <row r="45" spans="1:18" ht="19.5">
      <c r="A45" s="56" t="s">
        <v>96</v>
      </c>
      <c r="B45" s="53" t="s">
        <v>53</v>
      </c>
      <c r="C45" s="45">
        <v>5.7</v>
      </c>
      <c r="D45" s="54">
        <v>4</v>
      </c>
      <c r="E45" s="44">
        <v>39</v>
      </c>
      <c r="F45" s="44">
        <v>45</v>
      </c>
      <c r="G45" s="89">
        <f>SUM(E45+F45)</f>
        <v>84</v>
      </c>
      <c r="H45" s="44" t="s">
        <v>11</v>
      </c>
      <c r="I45" s="93">
        <v>38</v>
      </c>
      <c r="J45" s="44">
        <v>38</v>
      </c>
      <c r="K45" s="94">
        <f>SUM(I45:J45)</f>
        <v>76</v>
      </c>
      <c r="L45" s="78" t="s">
        <v>11</v>
      </c>
      <c r="M45" s="91">
        <f>+(G45+K45)</f>
        <v>160</v>
      </c>
      <c r="N45" s="68">
        <f>(M45-144)</f>
        <v>16</v>
      </c>
      <c r="P45" s="55">
        <v>25455</v>
      </c>
      <c r="R45" s="43">
        <f xml:space="preserve"> DATEDIF(P45,$R$7,"y")</f>
        <v>54</v>
      </c>
    </row>
    <row r="46" spans="1:18" ht="19.5">
      <c r="A46" s="56" t="s">
        <v>71</v>
      </c>
      <c r="B46" s="53" t="s">
        <v>47</v>
      </c>
      <c r="C46" s="45">
        <v>1.2</v>
      </c>
      <c r="D46" s="54">
        <v>0</v>
      </c>
      <c r="E46" s="44">
        <v>38</v>
      </c>
      <c r="F46" s="44">
        <v>45</v>
      </c>
      <c r="G46" s="89">
        <f>SUM(E46+F46)</f>
        <v>83</v>
      </c>
      <c r="H46" s="44" t="s">
        <v>11</v>
      </c>
      <c r="I46" s="93">
        <v>41</v>
      </c>
      <c r="J46" s="44">
        <v>36</v>
      </c>
      <c r="K46" s="94">
        <f>SUM(I46:J46)</f>
        <v>77</v>
      </c>
      <c r="L46" s="78" t="s">
        <v>11</v>
      </c>
      <c r="M46" s="91">
        <f>+(G46+K46)</f>
        <v>160</v>
      </c>
      <c r="N46" s="68">
        <f>(M46-144)</f>
        <v>16</v>
      </c>
      <c r="P46" s="55">
        <v>28408</v>
      </c>
      <c r="R46" s="43">
        <f xml:space="preserve"> DATEDIF(P46,$R$7,"y")</f>
        <v>46</v>
      </c>
    </row>
    <row r="47" spans="1:18" ht="19.5">
      <c r="A47" s="56" t="s">
        <v>62</v>
      </c>
      <c r="B47" s="53" t="s">
        <v>47</v>
      </c>
      <c r="C47" s="45">
        <v>0.8</v>
      </c>
      <c r="D47" s="54">
        <v>-1</v>
      </c>
      <c r="E47" s="44">
        <v>39</v>
      </c>
      <c r="F47" s="44">
        <v>41</v>
      </c>
      <c r="G47" s="89">
        <f>SUM(E47+F47)</f>
        <v>80</v>
      </c>
      <c r="H47" s="44" t="s">
        <v>11</v>
      </c>
      <c r="I47" s="93">
        <v>40</v>
      </c>
      <c r="J47" s="44">
        <v>40</v>
      </c>
      <c r="K47" s="94">
        <f>SUM(I47:J47)</f>
        <v>80</v>
      </c>
      <c r="L47" s="78" t="s">
        <v>11</v>
      </c>
      <c r="M47" s="91">
        <f>+(G47+K47)</f>
        <v>160</v>
      </c>
      <c r="N47" s="68">
        <f>(M47-144)</f>
        <v>16</v>
      </c>
      <c r="P47" s="55">
        <v>26334</v>
      </c>
      <c r="R47" s="43">
        <f xml:space="preserve"> DATEDIF(P47,$R$7,"y")</f>
        <v>52</v>
      </c>
    </row>
    <row r="48" spans="1:18" ht="19.5">
      <c r="A48" s="56" t="s">
        <v>73</v>
      </c>
      <c r="B48" s="53" t="s">
        <v>74</v>
      </c>
      <c r="C48" s="45">
        <v>1.7</v>
      </c>
      <c r="D48" s="54">
        <v>0</v>
      </c>
      <c r="E48" s="44">
        <v>39</v>
      </c>
      <c r="F48" s="44">
        <v>36</v>
      </c>
      <c r="G48" s="89">
        <f>SUM(E48+F48)</f>
        <v>75</v>
      </c>
      <c r="H48" s="44" t="s">
        <v>11</v>
      </c>
      <c r="I48" s="93">
        <v>41</v>
      </c>
      <c r="J48" s="44">
        <v>44</v>
      </c>
      <c r="K48" s="94">
        <f>SUM(I48:J48)</f>
        <v>85</v>
      </c>
      <c r="L48" s="78" t="s">
        <v>11</v>
      </c>
      <c r="M48" s="91">
        <f>+(G48+K48)</f>
        <v>160</v>
      </c>
      <c r="N48" s="68">
        <f>(M48-144)</f>
        <v>16</v>
      </c>
      <c r="P48" s="55">
        <v>27263</v>
      </c>
      <c r="R48" s="43">
        <f xml:space="preserve"> DATEDIF(P48,$R$7,"y")</f>
        <v>49</v>
      </c>
    </row>
    <row r="49" spans="1:18" ht="19.5">
      <c r="A49" s="56" t="s">
        <v>113</v>
      </c>
      <c r="B49" s="53" t="s">
        <v>66</v>
      </c>
      <c r="C49" s="45">
        <v>9.1</v>
      </c>
      <c r="D49" s="54">
        <v>8</v>
      </c>
      <c r="E49" s="44">
        <v>38</v>
      </c>
      <c r="F49" s="44">
        <v>42</v>
      </c>
      <c r="G49" s="89">
        <f>SUM(E49+F49)</f>
        <v>80</v>
      </c>
      <c r="H49" s="44" t="s">
        <v>11</v>
      </c>
      <c r="I49" s="93">
        <v>42</v>
      </c>
      <c r="J49" s="44">
        <v>39</v>
      </c>
      <c r="K49" s="94">
        <f>SUM(I49:J49)</f>
        <v>81</v>
      </c>
      <c r="L49" s="78" t="s">
        <v>11</v>
      </c>
      <c r="M49" s="91">
        <f>+(G49+K49)</f>
        <v>161</v>
      </c>
      <c r="N49" s="68">
        <f>(M49-144)</f>
        <v>17</v>
      </c>
      <c r="P49" s="55">
        <v>32333</v>
      </c>
      <c r="R49" s="43">
        <f xml:space="preserve"> DATEDIF(P49,$R$7,"y")</f>
        <v>35</v>
      </c>
    </row>
    <row r="50" spans="1:18" ht="19.5">
      <c r="A50" s="56" t="s">
        <v>87</v>
      </c>
      <c r="B50" s="53" t="s">
        <v>47</v>
      </c>
      <c r="C50" s="45">
        <v>3.7</v>
      </c>
      <c r="D50" s="54">
        <v>2</v>
      </c>
      <c r="E50" s="44">
        <v>38</v>
      </c>
      <c r="F50" s="44">
        <v>41</v>
      </c>
      <c r="G50" s="89">
        <f>SUM(E50+F50)</f>
        <v>79</v>
      </c>
      <c r="H50" s="44" t="s">
        <v>11</v>
      </c>
      <c r="I50" s="93">
        <v>43</v>
      </c>
      <c r="J50" s="44">
        <v>39</v>
      </c>
      <c r="K50" s="94">
        <f>SUM(I50:J50)</f>
        <v>82</v>
      </c>
      <c r="L50" s="78" t="s">
        <v>11</v>
      </c>
      <c r="M50" s="91">
        <f>+(G50+K50)</f>
        <v>161</v>
      </c>
      <c r="N50" s="68">
        <f>(M50-144)</f>
        <v>17</v>
      </c>
      <c r="P50" s="55">
        <v>23870</v>
      </c>
      <c r="R50" s="43">
        <f xml:space="preserve"> DATEDIF(P50,$R$7,"y")</f>
        <v>58</v>
      </c>
    </row>
    <row r="51" spans="1:18" ht="19.5">
      <c r="A51" s="56" t="s">
        <v>105</v>
      </c>
      <c r="B51" s="53" t="s">
        <v>45</v>
      </c>
      <c r="C51" s="45">
        <v>7.2</v>
      </c>
      <c r="D51" s="54">
        <v>6</v>
      </c>
      <c r="E51" s="44">
        <v>43</v>
      </c>
      <c r="F51" s="44">
        <v>38</v>
      </c>
      <c r="G51" s="89">
        <f>SUM(E51+F51)</f>
        <v>81</v>
      </c>
      <c r="H51" s="44" t="s">
        <v>11</v>
      </c>
      <c r="I51" s="93">
        <v>40</v>
      </c>
      <c r="J51" s="44">
        <v>41</v>
      </c>
      <c r="K51" s="94">
        <f>SUM(I51:J51)</f>
        <v>81</v>
      </c>
      <c r="L51" s="78" t="s">
        <v>11</v>
      </c>
      <c r="M51" s="91">
        <f>+(G51+K51)</f>
        <v>162</v>
      </c>
      <c r="N51" s="68">
        <f>(M51-144)</f>
        <v>18</v>
      </c>
      <c r="P51" s="55">
        <v>38888</v>
      </c>
      <c r="R51" s="43">
        <f xml:space="preserve"> DATEDIF(P51,$R$7,"y")</f>
        <v>17</v>
      </c>
    </row>
    <row r="52" spans="1:18" ht="19.5">
      <c r="A52" s="56" t="s">
        <v>91</v>
      </c>
      <c r="B52" s="53" t="s">
        <v>66</v>
      </c>
      <c r="C52" s="45">
        <v>4.5999999999999996</v>
      </c>
      <c r="D52" s="54">
        <v>3</v>
      </c>
      <c r="E52" s="44">
        <v>39</v>
      </c>
      <c r="F52" s="44">
        <v>42</v>
      </c>
      <c r="G52" s="89">
        <f>SUM(E52+F52)</f>
        <v>81</v>
      </c>
      <c r="H52" s="44" t="s">
        <v>11</v>
      </c>
      <c r="I52" s="93">
        <v>43</v>
      </c>
      <c r="J52" s="44">
        <v>38</v>
      </c>
      <c r="K52" s="94">
        <f>SUM(I52:J52)</f>
        <v>81</v>
      </c>
      <c r="L52" s="78" t="s">
        <v>11</v>
      </c>
      <c r="M52" s="91">
        <f>+(G52+K52)</f>
        <v>162</v>
      </c>
      <c r="N52" s="68">
        <f>(M52-144)</f>
        <v>18</v>
      </c>
      <c r="P52" s="55">
        <v>27653</v>
      </c>
      <c r="R52" s="43">
        <f xml:space="preserve"> DATEDIF(P52,$R$7,"y")</f>
        <v>48</v>
      </c>
    </row>
    <row r="53" spans="1:18" ht="19.5">
      <c r="A53" s="56" t="s">
        <v>104</v>
      </c>
      <c r="B53" s="53" t="s">
        <v>47</v>
      </c>
      <c r="C53" s="45">
        <v>7.2</v>
      </c>
      <c r="D53" s="54">
        <v>6</v>
      </c>
      <c r="E53" s="44">
        <v>43</v>
      </c>
      <c r="F53" s="44">
        <v>37</v>
      </c>
      <c r="G53" s="89">
        <f>SUM(E53+F53)</f>
        <v>80</v>
      </c>
      <c r="H53" s="44" t="s">
        <v>11</v>
      </c>
      <c r="I53" s="93">
        <v>41</v>
      </c>
      <c r="J53" s="44">
        <v>41</v>
      </c>
      <c r="K53" s="94">
        <f>SUM(I53:J53)</f>
        <v>82</v>
      </c>
      <c r="L53" s="78" t="s">
        <v>11</v>
      </c>
      <c r="M53" s="91">
        <f>+(G53+K53)</f>
        <v>162</v>
      </c>
      <c r="N53" s="68">
        <f>(M53-144)</f>
        <v>18</v>
      </c>
      <c r="P53" s="55">
        <v>25144</v>
      </c>
      <c r="R53" s="43">
        <f xml:space="preserve"> DATEDIF(P53,$R$7,"y")</f>
        <v>55</v>
      </c>
    </row>
    <row r="54" spans="1:18" ht="19.5">
      <c r="A54" s="56" t="s">
        <v>95</v>
      </c>
      <c r="B54" s="53" t="s">
        <v>45</v>
      </c>
      <c r="C54" s="45">
        <v>5.5</v>
      </c>
      <c r="D54" s="54">
        <v>4</v>
      </c>
      <c r="E54" s="44">
        <v>42</v>
      </c>
      <c r="F54" s="44">
        <v>39</v>
      </c>
      <c r="G54" s="89">
        <f>SUM(E54+F54)</f>
        <v>81</v>
      </c>
      <c r="H54" s="44" t="s">
        <v>11</v>
      </c>
      <c r="I54" s="93">
        <v>43</v>
      </c>
      <c r="J54" s="44">
        <v>39</v>
      </c>
      <c r="K54" s="94">
        <f>SUM(I54:J54)</f>
        <v>82</v>
      </c>
      <c r="L54" s="78" t="s">
        <v>11</v>
      </c>
      <c r="M54" s="91">
        <f>+(G54+K54)</f>
        <v>163</v>
      </c>
      <c r="N54" s="68">
        <f>(M54-144)</f>
        <v>19</v>
      </c>
      <c r="P54" s="55">
        <v>23787</v>
      </c>
      <c r="R54" s="43">
        <f xml:space="preserve"> DATEDIF(P54,$R$7,"y")</f>
        <v>59</v>
      </c>
    </row>
    <row r="55" spans="1:18" ht="19.5">
      <c r="A55" s="56" t="s">
        <v>97</v>
      </c>
      <c r="B55" s="53" t="s">
        <v>47</v>
      </c>
      <c r="C55" s="45">
        <v>6.3</v>
      </c>
      <c r="D55" s="54">
        <v>5</v>
      </c>
      <c r="E55" s="44">
        <v>40</v>
      </c>
      <c r="F55" s="44">
        <v>38</v>
      </c>
      <c r="G55" s="89">
        <f>SUM(E55+F55)</f>
        <v>78</v>
      </c>
      <c r="H55" s="44" t="s">
        <v>11</v>
      </c>
      <c r="I55" s="93">
        <v>44</v>
      </c>
      <c r="J55" s="44">
        <v>42</v>
      </c>
      <c r="K55" s="94">
        <f>SUM(I55:J55)</f>
        <v>86</v>
      </c>
      <c r="L55" s="78" t="s">
        <v>11</v>
      </c>
      <c r="M55" s="91">
        <f>+(G55+K55)</f>
        <v>164</v>
      </c>
      <c r="N55" s="68">
        <f>(M55-144)</f>
        <v>20</v>
      </c>
      <c r="P55" s="55">
        <v>25939</v>
      </c>
      <c r="R55" s="43">
        <f xml:space="preserve"> DATEDIF(P55,$R$7,"y")</f>
        <v>53</v>
      </c>
    </row>
    <row r="56" spans="1:18" ht="19.5">
      <c r="A56" s="56" t="s">
        <v>115</v>
      </c>
      <c r="B56" s="53" t="s">
        <v>45</v>
      </c>
      <c r="C56" s="45">
        <v>9.3000000000000007</v>
      </c>
      <c r="D56" s="54">
        <v>8</v>
      </c>
      <c r="E56" s="44">
        <v>43</v>
      </c>
      <c r="F56" s="44">
        <v>43</v>
      </c>
      <c r="G56" s="89">
        <f>SUM(E56+F56)</f>
        <v>86</v>
      </c>
      <c r="H56" s="44" t="s">
        <v>11</v>
      </c>
      <c r="I56" s="93">
        <v>37</v>
      </c>
      <c r="J56" s="44">
        <v>43</v>
      </c>
      <c r="K56" s="94">
        <f>SUM(I56:J56)</f>
        <v>80</v>
      </c>
      <c r="L56" s="78" t="s">
        <v>11</v>
      </c>
      <c r="M56" s="91">
        <f>+(G56+K56)</f>
        <v>166</v>
      </c>
      <c r="N56" s="68">
        <f>(M56-144)</f>
        <v>22</v>
      </c>
      <c r="P56" s="55">
        <v>30469</v>
      </c>
      <c r="R56" s="43">
        <f xml:space="preserve"> DATEDIF(P56,$R$7,"y")</f>
        <v>40</v>
      </c>
    </row>
    <row r="57" spans="1:18" ht="19.5">
      <c r="A57" s="56" t="s">
        <v>101</v>
      </c>
      <c r="B57" s="53" t="s">
        <v>53</v>
      </c>
      <c r="C57" s="45">
        <v>7.1</v>
      </c>
      <c r="D57" s="54">
        <v>6</v>
      </c>
      <c r="E57" s="44">
        <v>44</v>
      </c>
      <c r="F57" s="44">
        <v>38</v>
      </c>
      <c r="G57" s="89">
        <f>SUM(E57+F57)</f>
        <v>82</v>
      </c>
      <c r="H57" s="44" t="s">
        <v>11</v>
      </c>
      <c r="I57" s="93">
        <v>43</v>
      </c>
      <c r="J57" s="44">
        <v>41</v>
      </c>
      <c r="K57" s="94">
        <f>SUM(I57:J57)</f>
        <v>84</v>
      </c>
      <c r="L57" s="78" t="s">
        <v>11</v>
      </c>
      <c r="M57" s="91">
        <f>+(G57+K57)</f>
        <v>166</v>
      </c>
      <c r="N57" s="68">
        <f>(M57-144)</f>
        <v>22</v>
      </c>
      <c r="P57" s="55">
        <v>38079</v>
      </c>
      <c r="R57" s="43">
        <f xml:space="preserve"> DATEDIF(P57,$R$7,"y")</f>
        <v>19</v>
      </c>
    </row>
    <row r="58" spans="1:18" ht="19.5">
      <c r="A58" s="56" t="s">
        <v>98</v>
      </c>
      <c r="B58" s="53" t="s">
        <v>45</v>
      </c>
      <c r="C58" s="45">
        <v>6.3</v>
      </c>
      <c r="D58" s="54">
        <v>5</v>
      </c>
      <c r="E58" s="44">
        <v>40</v>
      </c>
      <c r="F58" s="44">
        <v>42</v>
      </c>
      <c r="G58" s="89">
        <f>SUM(E58+F58)</f>
        <v>82</v>
      </c>
      <c r="H58" s="44" t="s">
        <v>11</v>
      </c>
      <c r="I58" s="93">
        <v>42</v>
      </c>
      <c r="J58" s="44">
        <v>42</v>
      </c>
      <c r="K58" s="94">
        <f>SUM(I58:J58)</f>
        <v>84</v>
      </c>
      <c r="L58" s="78" t="s">
        <v>11</v>
      </c>
      <c r="M58" s="91">
        <f>+(G58+K58)</f>
        <v>166</v>
      </c>
      <c r="N58" s="68">
        <f>(M58-144)</f>
        <v>22</v>
      </c>
      <c r="P58" s="55">
        <v>27857</v>
      </c>
      <c r="R58" s="43">
        <f xml:space="preserve"> DATEDIF(P58,$R$7,"y")</f>
        <v>47</v>
      </c>
    </row>
    <row r="59" spans="1:18" ht="19.5">
      <c r="A59" s="56" t="s">
        <v>109</v>
      </c>
      <c r="B59" s="53" t="s">
        <v>47</v>
      </c>
      <c r="C59" s="45">
        <v>8</v>
      </c>
      <c r="D59" s="54">
        <v>7</v>
      </c>
      <c r="E59" s="44">
        <v>42</v>
      </c>
      <c r="F59" s="44">
        <v>41</v>
      </c>
      <c r="G59" s="89">
        <f>SUM(E59+F59)</f>
        <v>83</v>
      </c>
      <c r="H59" s="44" t="s">
        <v>11</v>
      </c>
      <c r="I59" s="93">
        <v>42</v>
      </c>
      <c r="J59" s="44">
        <v>42</v>
      </c>
      <c r="K59" s="94">
        <f>SUM(I59:J59)</f>
        <v>84</v>
      </c>
      <c r="L59" s="78" t="s">
        <v>11</v>
      </c>
      <c r="M59" s="91">
        <f>+(G59+K59)</f>
        <v>167</v>
      </c>
      <c r="N59" s="68">
        <f>(M59-144)</f>
        <v>23</v>
      </c>
      <c r="P59" s="55">
        <v>22999</v>
      </c>
      <c r="R59" s="43">
        <f xml:space="preserve"> DATEDIF(P59,$R$7,"y")</f>
        <v>61</v>
      </c>
    </row>
    <row r="60" spans="1:18" ht="19.5">
      <c r="A60" s="56" t="s">
        <v>119</v>
      </c>
      <c r="B60" s="53" t="s">
        <v>47</v>
      </c>
      <c r="C60" s="45">
        <v>10</v>
      </c>
      <c r="D60" s="54">
        <v>9</v>
      </c>
      <c r="E60" s="44">
        <v>43</v>
      </c>
      <c r="F60" s="44">
        <v>43</v>
      </c>
      <c r="G60" s="89">
        <f>SUM(E60+F60)</f>
        <v>86</v>
      </c>
      <c r="H60" s="44" t="s">
        <v>11</v>
      </c>
      <c r="I60" s="93">
        <v>44</v>
      </c>
      <c r="J60" s="44">
        <v>39</v>
      </c>
      <c r="K60" s="94">
        <f>SUM(I60:J60)</f>
        <v>83</v>
      </c>
      <c r="L60" s="78" t="s">
        <v>11</v>
      </c>
      <c r="M60" s="91">
        <f>+(G60+K60)</f>
        <v>169</v>
      </c>
      <c r="N60" s="68">
        <f>(M60-144)</f>
        <v>25</v>
      </c>
      <c r="P60" s="55">
        <v>39819</v>
      </c>
      <c r="R60" s="43">
        <f xml:space="preserve"> DATEDIF(P60,$R$7,"y")</f>
        <v>15</v>
      </c>
    </row>
    <row r="61" spans="1:18" ht="19.5">
      <c r="A61" s="56" t="s">
        <v>131</v>
      </c>
      <c r="B61" s="53" t="s">
        <v>45</v>
      </c>
      <c r="C61" s="45">
        <v>12.3</v>
      </c>
      <c r="D61" s="54">
        <v>11</v>
      </c>
      <c r="E61" s="44">
        <v>42</v>
      </c>
      <c r="F61" s="44">
        <v>44</v>
      </c>
      <c r="G61" s="89">
        <f>SUM(E61+F61)</f>
        <v>86</v>
      </c>
      <c r="H61" s="44" t="s">
        <v>11</v>
      </c>
      <c r="I61" s="93">
        <v>40</v>
      </c>
      <c r="J61" s="44">
        <v>43</v>
      </c>
      <c r="K61" s="94">
        <f>SUM(I61:J61)</f>
        <v>83</v>
      </c>
      <c r="L61" s="78" t="s">
        <v>11</v>
      </c>
      <c r="M61" s="91">
        <f>+(G61+K61)</f>
        <v>169</v>
      </c>
      <c r="N61" s="68">
        <f>(M61-144)</f>
        <v>25</v>
      </c>
      <c r="P61" s="55">
        <v>21345</v>
      </c>
      <c r="R61" s="43">
        <f xml:space="preserve"> DATEDIF(P61,$R$7,"y")</f>
        <v>65</v>
      </c>
    </row>
    <row r="62" spans="1:18" ht="19.5">
      <c r="A62" s="56" t="s">
        <v>107</v>
      </c>
      <c r="B62" s="53" t="s">
        <v>58</v>
      </c>
      <c r="C62" s="45">
        <v>7.7</v>
      </c>
      <c r="D62" s="54">
        <v>6</v>
      </c>
      <c r="E62" s="44">
        <v>39</v>
      </c>
      <c r="F62" s="44">
        <v>43</v>
      </c>
      <c r="G62" s="89">
        <f>SUM(E62+F62)</f>
        <v>82</v>
      </c>
      <c r="H62" s="44" t="s">
        <v>11</v>
      </c>
      <c r="I62" s="93">
        <v>45</v>
      </c>
      <c r="J62" s="44">
        <v>42</v>
      </c>
      <c r="K62" s="94">
        <f>SUM(I62:J62)</f>
        <v>87</v>
      </c>
      <c r="L62" s="78" t="s">
        <v>11</v>
      </c>
      <c r="M62" s="91">
        <f>+(G62+K62)</f>
        <v>169</v>
      </c>
      <c r="N62" s="68">
        <f>(M62-144)</f>
        <v>25</v>
      </c>
      <c r="P62" s="55">
        <v>20973</v>
      </c>
      <c r="R62" s="43">
        <f xml:space="preserve"> DATEDIF(P62,$R$7,"y")</f>
        <v>66</v>
      </c>
    </row>
    <row r="63" spans="1:18" ht="19.5">
      <c r="A63" s="56" t="s">
        <v>122</v>
      </c>
      <c r="B63" s="53" t="s">
        <v>47</v>
      </c>
      <c r="C63" s="45">
        <v>10.6</v>
      </c>
      <c r="D63" s="54">
        <v>9</v>
      </c>
      <c r="E63" s="44">
        <v>42</v>
      </c>
      <c r="F63" s="44">
        <v>46</v>
      </c>
      <c r="G63" s="89">
        <f>SUM(E63+F63)</f>
        <v>88</v>
      </c>
      <c r="H63" s="44" t="s">
        <v>11</v>
      </c>
      <c r="I63" s="93">
        <v>39</v>
      </c>
      <c r="J63" s="44">
        <v>43</v>
      </c>
      <c r="K63" s="94">
        <f>SUM(I63:J63)</f>
        <v>82</v>
      </c>
      <c r="L63" s="78" t="s">
        <v>11</v>
      </c>
      <c r="M63" s="91">
        <f>+(G63+K63)</f>
        <v>170</v>
      </c>
      <c r="N63" s="68">
        <f>(M63-144)</f>
        <v>26</v>
      </c>
      <c r="P63" s="55">
        <v>19452</v>
      </c>
      <c r="R63" s="43">
        <f xml:space="preserve"> DATEDIF(P63,$R$7,"y")</f>
        <v>70</v>
      </c>
    </row>
    <row r="64" spans="1:18" ht="19.5">
      <c r="A64" s="56" t="s">
        <v>137</v>
      </c>
      <c r="B64" s="53" t="s">
        <v>47</v>
      </c>
      <c r="C64" s="45">
        <v>12.9</v>
      </c>
      <c r="D64" s="54">
        <v>12</v>
      </c>
      <c r="E64" s="44">
        <v>40</v>
      </c>
      <c r="F64" s="44">
        <v>42</v>
      </c>
      <c r="G64" s="89">
        <f>SUM(E64+F64)</f>
        <v>82</v>
      </c>
      <c r="H64" s="44" t="s">
        <v>11</v>
      </c>
      <c r="I64" s="93">
        <v>46</v>
      </c>
      <c r="J64" s="44">
        <v>42</v>
      </c>
      <c r="K64" s="94">
        <f>SUM(I64:J64)</f>
        <v>88</v>
      </c>
      <c r="L64" s="78" t="s">
        <v>11</v>
      </c>
      <c r="M64" s="91">
        <f>+(G64+K64)</f>
        <v>170</v>
      </c>
      <c r="N64" s="68">
        <f>(M64-144)</f>
        <v>26</v>
      </c>
      <c r="P64" s="55">
        <v>25750</v>
      </c>
      <c r="R64" s="43">
        <f xml:space="preserve"> DATEDIF(P64,$R$7,"y")</f>
        <v>53</v>
      </c>
    </row>
    <row r="65" spans="1:18" ht="19.5">
      <c r="A65" s="56" t="s">
        <v>129</v>
      </c>
      <c r="B65" s="53" t="s">
        <v>58</v>
      </c>
      <c r="C65" s="45">
        <v>12</v>
      </c>
      <c r="D65" s="54">
        <v>11</v>
      </c>
      <c r="E65" s="44">
        <v>42</v>
      </c>
      <c r="F65" s="44">
        <v>44</v>
      </c>
      <c r="G65" s="89">
        <f>SUM(E65+F65)</f>
        <v>86</v>
      </c>
      <c r="H65" s="44" t="s">
        <v>11</v>
      </c>
      <c r="I65" s="93">
        <v>44</v>
      </c>
      <c r="J65" s="44">
        <v>41</v>
      </c>
      <c r="K65" s="94">
        <f>SUM(I65:J65)</f>
        <v>85</v>
      </c>
      <c r="L65" s="78" t="s">
        <v>11</v>
      </c>
      <c r="M65" s="91">
        <f>+(G65+K65)</f>
        <v>171</v>
      </c>
      <c r="N65" s="68">
        <f>(M65-144)</f>
        <v>27</v>
      </c>
      <c r="P65" s="55">
        <v>19632</v>
      </c>
      <c r="R65" s="43">
        <f xml:space="preserve"> DATEDIF(P65,$R$7,"y")</f>
        <v>70</v>
      </c>
    </row>
    <row r="66" spans="1:18" ht="19.5">
      <c r="A66" s="56" t="s">
        <v>126</v>
      </c>
      <c r="B66" s="53" t="s">
        <v>45</v>
      </c>
      <c r="C66" s="45">
        <v>11.6</v>
      </c>
      <c r="D66" s="54">
        <v>11</v>
      </c>
      <c r="E66" s="44">
        <v>45</v>
      </c>
      <c r="F66" s="44">
        <v>44</v>
      </c>
      <c r="G66" s="89">
        <f>SUM(E66+F66)</f>
        <v>89</v>
      </c>
      <c r="H66" s="44" t="s">
        <v>11</v>
      </c>
      <c r="I66" s="93">
        <v>43</v>
      </c>
      <c r="J66" s="44">
        <v>40</v>
      </c>
      <c r="K66" s="94">
        <f>SUM(I66:J66)</f>
        <v>83</v>
      </c>
      <c r="L66" s="78" t="s">
        <v>11</v>
      </c>
      <c r="M66" s="91">
        <f>+(G66+K66)</f>
        <v>172</v>
      </c>
      <c r="N66" s="68">
        <f>(M66-144)</f>
        <v>28</v>
      </c>
      <c r="P66" s="55">
        <v>39638</v>
      </c>
      <c r="R66" s="43">
        <f xml:space="preserve"> DATEDIF(P66,$R$7,"y")</f>
        <v>15</v>
      </c>
    </row>
    <row r="67" spans="1:18" ht="19.5">
      <c r="A67" s="56" t="s">
        <v>136</v>
      </c>
      <c r="B67" s="53" t="s">
        <v>47</v>
      </c>
      <c r="C67" s="45">
        <v>12.8</v>
      </c>
      <c r="D67" s="54">
        <v>12</v>
      </c>
      <c r="E67" s="44">
        <v>43</v>
      </c>
      <c r="F67" s="44">
        <v>44</v>
      </c>
      <c r="G67" s="89">
        <f>SUM(E67+F67)</f>
        <v>87</v>
      </c>
      <c r="H67" s="44" t="s">
        <v>11</v>
      </c>
      <c r="I67" s="93">
        <v>46</v>
      </c>
      <c r="J67" s="44">
        <v>40</v>
      </c>
      <c r="K67" s="94">
        <f>SUM(I67:J67)</f>
        <v>86</v>
      </c>
      <c r="L67" s="78" t="s">
        <v>11</v>
      </c>
      <c r="M67" s="91">
        <f>+(G67+K67)</f>
        <v>173</v>
      </c>
      <c r="N67" s="68">
        <f>(M67-144)</f>
        <v>29</v>
      </c>
      <c r="P67" s="55">
        <v>25744</v>
      </c>
      <c r="R67" s="43">
        <f xml:space="preserve"> DATEDIF(P67,$R$7,"y")</f>
        <v>53</v>
      </c>
    </row>
    <row r="68" spans="1:18" ht="19.5">
      <c r="A68" s="56" t="s">
        <v>121</v>
      </c>
      <c r="B68" s="53" t="s">
        <v>66</v>
      </c>
      <c r="C68" s="45">
        <v>10.4</v>
      </c>
      <c r="D68" s="54">
        <v>9</v>
      </c>
      <c r="E68" s="44">
        <v>46</v>
      </c>
      <c r="F68" s="44">
        <v>43</v>
      </c>
      <c r="G68" s="89">
        <f>SUM(E68+F68)</f>
        <v>89</v>
      </c>
      <c r="H68" s="44" t="s">
        <v>11</v>
      </c>
      <c r="I68" s="93">
        <v>41</v>
      </c>
      <c r="J68" s="44">
        <v>45</v>
      </c>
      <c r="K68" s="94">
        <f>SUM(I68:J68)</f>
        <v>86</v>
      </c>
      <c r="L68" s="78" t="s">
        <v>11</v>
      </c>
      <c r="M68" s="91">
        <f>+(G68+K68)</f>
        <v>175</v>
      </c>
      <c r="N68" s="68">
        <f>(M68-144)</f>
        <v>31</v>
      </c>
      <c r="P68" s="55">
        <v>28609</v>
      </c>
      <c r="R68" s="43">
        <f xml:space="preserve"> DATEDIF(P68,$R$7,"y")</f>
        <v>45</v>
      </c>
    </row>
    <row r="69" spans="1:18" ht="19.5">
      <c r="A69" s="56" t="s">
        <v>116</v>
      </c>
      <c r="B69" s="53" t="s">
        <v>45</v>
      </c>
      <c r="C69" s="45">
        <v>9.4</v>
      </c>
      <c r="D69" s="54">
        <v>8</v>
      </c>
      <c r="E69" s="44">
        <v>40</v>
      </c>
      <c r="F69" s="44">
        <v>46</v>
      </c>
      <c r="G69" s="89">
        <f>SUM(E69+F69)</f>
        <v>86</v>
      </c>
      <c r="H69" s="44" t="s">
        <v>11</v>
      </c>
      <c r="I69" s="93">
        <v>46</v>
      </c>
      <c r="J69" s="44">
        <v>43</v>
      </c>
      <c r="K69" s="94">
        <f>SUM(I69:J69)</f>
        <v>89</v>
      </c>
      <c r="L69" s="78" t="s">
        <v>11</v>
      </c>
      <c r="M69" s="91">
        <f>+(G69+K69)</f>
        <v>175</v>
      </c>
      <c r="N69" s="68">
        <f>(M69-144)</f>
        <v>31</v>
      </c>
      <c r="P69" s="55">
        <v>24434</v>
      </c>
      <c r="R69" s="43">
        <f xml:space="preserve"> DATEDIF(P69,$R$7,"y")</f>
        <v>57</v>
      </c>
    </row>
    <row r="70" spans="1:18" ht="19.5">
      <c r="A70" s="56" t="s">
        <v>127</v>
      </c>
      <c r="B70" s="53" t="s">
        <v>45</v>
      </c>
      <c r="C70" s="45">
        <v>11.8</v>
      </c>
      <c r="D70" s="54">
        <v>11</v>
      </c>
      <c r="E70" s="44">
        <v>49</v>
      </c>
      <c r="F70" s="44">
        <v>44</v>
      </c>
      <c r="G70" s="89">
        <f>SUM(E70+F70)</f>
        <v>93</v>
      </c>
      <c r="H70" s="44" t="s">
        <v>11</v>
      </c>
      <c r="I70" s="93">
        <v>39</v>
      </c>
      <c r="J70" s="44">
        <v>44</v>
      </c>
      <c r="K70" s="94">
        <f>SUM(I70:J70)</f>
        <v>83</v>
      </c>
      <c r="L70" s="78" t="s">
        <v>11</v>
      </c>
      <c r="M70" s="91">
        <f>+(G70+K70)</f>
        <v>176</v>
      </c>
      <c r="N70" s="68">
        <f>(M70-144)</f>
        <v>32</v>
      </c>
      <c r="P70" s="55">
        <v>39755</v>
      </c>
      <c r="R70" s="43">
        <f xml:space="preserve"> DATEDIF(P70,$R$7,"y")</f>
        <v>15</v>
      </c>
    </row>
    <row r="71" spans="1:18" ht="19.5">
      <c r="A71" s="56" t="s">
        <v>123</v>
      </c>
      <c r="B71" s="53" t="s">
        <v>66</v>
      </c>
      <c r="C71" s="45">
        <v>11</v>
      </c>
      <c r="D71" s="54">
        <v>10</v>
      </c>
      <c r="E71" s="44">
        <v>44</v>
      </c>
      <c r="F71" s="44">
        <v>45</v>
      </c>
      <c r="G71" s="89">
        <f>SUM(E71+F71)</f>
        <v>89</v>
      </c>
      <c r="H71" s="44" t="s">
        <v>11</v>
      </c>
      <c r="I71" s="93">
        <v>45</v>
      </c>
      <c r="J71" s="44">
        <v>42</v>
      </c>
      <c r="K71" s="94">
        <f>SUM(I71:J71)</f>
        <v>87</v>
      </c>
      <c r="L71" s="78" t="s">
        <v>11</v>
      </c>
      <c r="M71" s="91">
        <f>+(G71+K71)</f>
        <v>176</v>
      </c>
      <c r="N71" s="68">
        <f>(M71-144)</f>
        <v>32</v>
      </c>
      <c r="P71" s="55">
        <v>28559</v>
      </c>
      <c r="R71" s="43">
        <f xml:space="preserve"> DATEDIF(P71,$R$7,"y")</f>
        <v>46</v>
      </c>
    </row>
    <row r="72" spans="1:18" ht="19.5">
      <c r="A72" s="56" t="s">
        <v>142</v>
      </c>
      <c r="B72" s="53" t="s">
        <v>58</v>
      </c>
      <c r="C72" s="45">
        <v>15.7</v>
      </c>
      <c r="D72" s="54">
        <v>15</v>
      </c>
      <c r="E72" s="44">
        <v>48</v>
      </c>
      <c r="F72" s="44">
        <v>45</v>
      </c>
      <c r="G72" s="89">
        <f>SUM(E72+F72)</f>
        <v>93</v>
      </c>
      <c r="H72" s="44" t="s">
        <v>11</v>
      </c>
      <c r="I72" s="93">
        <v>41</v>
      </c>
      <c r="J72" s="44">
        <v>43</v>
      </c>
      <c r="K72" s="94">
        <f>SUM(I72:J72)</f>
        <v>84</v>
      </c>
      <c r="L72" s="78" t="s">
        <v>11</v>
      </c>
      <c r="M72" s="91">
        <f>+(G72+K72)</f>
        <v>177</v>
      </c>
      <c r="N72" s="68">
        <f>(M72-144)</f>
        <v>33</v>
      </c>
      <c r="P72" s="55">
        <v>22929</v>
      </c>
      <c r="R72" s="43">
        <f xml:space="preserve"> DATEDIF(P72,$R$7,"y")</f>
        <v>61</v>
      </c>
    </row>
    <row r="73" spans="1:18" ht="19.5">
      <c r="A73" s="56" t="s">
        <v>85</v>
      </c>
      <c r="B73" s="53" t="s">
        <v>66</v>
      </c>
      <c r="C73" s="45">
        <v>3.5</v>
      </c>
      <c r="D73" s="54">
        <v>2</v>
      </c>
      <c r="E73" s="44">
        <v>45</v>
      </c>
      <c r="F73" s="44">
        <v>42</v>
      </c>
      <c r="G73" s="89">
        <f>SUM(E73+F73)</f>
        <v>87</v>
      </c>
      <c r="H73" s="44" t="s">
        <v>11</v>
      </c>
      <c r="I73" s="93">
        <v>41</v>
      </c>
      <c r="J73" s="44">
        <v>50</v>
      </c>
      <c r="K73" s="94">
        <f>SUM(I73:J73)</f>
        <v>91</v>
      </c>
      <c r="L73" s="78" t="s">
        <v>11</v>
      </c>
      <c r="M73" s="91">
        <f>+(G73+K73)</f>
        <v>178</v>
      </c>
      <c r="N73" s="68">
        <f>(M73-144)</f>
        <v>34</v>
      </c>
      <c r="P73" s="55">
        <v>30173</v>
      </c>
      <c r="R73" s="43">
        <f xml:space="preserve"> DATEDIF(P73,$R$7,"y")</f>
        <v>41</v>
      </c>
    </row>
    <row r="74" spans="1:18" ht="19.5">
      <c r="A74" s="56" t="s">
        <v>125</v>
      </c>
      <c r="B74" s="53" t="s">
        <v>58</v>
      </c>
      <c r="C74" s="45">
        <v>11.6</v>
      </c>
      <c r="D74" s="54">
        <v>11</v>
      </c>
      <c r="E74" s="44">
        <v>47</v>
      </c>
      <c r="F74" s="44">
        <v>44</v>
      </c>
      <c r="G74" s="89">
        <f>SUM(E74+F74)</f>
        <v>91</v>
      </c>
      <c r="H74" s="44" t="s">
        <v>11</v>
      </c>
      <c r="I74" s="93">
        <v>44</v>
      </c>
      <c r="J74" s="44">
        <v>45</v>
      </c>
      <c r="K74" s="94">
        <f>SUM(I74:J74)</f>
        <v>89</v>
      </c>
      <c r="L74" s="78" t="s">
        <v>11</v>
      </c>
      <c r="M74" s="91">
        <f>+(G74+K74)</f>
        <v>180</v>
      </c>
      <c r="N74" s="68">
        <f>(M74-144)</f>
        <v>36</v>
      </c>
      <c r="P74" s="55">
        <v>20380</v>
      </c>
      <c r="R74" s="43">
        <f xml:space="preserve"> DATEDIF(P74,$R$7,"y")</f>
        <v>68</v>
      </c>
    </row>
    <row r="75" spans="1:18" ht="19.5">
      <c r="A75" s="56" t="s">
        <v>117</v>
      </c>
      <c r="B75" s="53" t="s">
        <v>66</v>
      </c>
      <c r="C75" s="45">
        <v>9.8000000000000007</v>
      </c>
      <c r="D75" s="54">
        <v>9</v>
      </c>
      <c r="E75" s="44">
        <v>42</v>
      </c>
      <c r="F75" s="44">
        <v>45</v>
      </c>
      <c r="G75" s="89">
        <f>SUM(E75+F75)</f>
        <v>87</v>
      </c>
      <c r="H75" s="44" t="s">
        <v>11</v>
      </c>
      <c r="I75" s="93">
        <v>46</v>
      </c>
      <c r="J75" s="44">
        <v>48</v>
      </c>
      <c r="K75" s="94">
        <f>SUM(I75:J75)</f>
        <v>94</v>
      </c>
      <c r="L75" s="78" t="s">
        <v>11</v>
      </c>
      <c r="M75" s="91">
        <f>+(G75+K75)</f>
        <v>181</v>
      </c>
      <c r="N75" s="68">
        <f>(M75-144)</f>
        <v>37</v>
      </c>
      <c r="P75" s="55">
        <v>23539</v>
      </c>
      <c r="R75" s="43">
        <f xml:space="preserve"> DATEDIF(P75,$R$7,"y")</f>
        <v>59</v>
      </c>
    </row>
    <row r="76" spans="1:18" ht="19.5">
      <c r="A76" s="56" t="s">
        <v>114</v>
      </c>
      <c r="B76" s="53" t="s">
        <v>47</v>
      </c>
      <c r="C76" s="45">
        <v>9.1</v>
      </c>
      <c r="D76" s="54">
        <v>8</v>
      </c>
      <c r="E76" s="44">
        <v>45</v>
      </c>
      <c r="F76" s="44">
        <v>41</v>
      </c>
      <c r="G76" s="89">
        <f>SUM(E76+F76)</f>
        <v>86</v>
      </c>
      <c r="H76" s="44" t="s">
        <v>11</v>
      </c>
      <c r="I76" s="93">
        <v>45</v>
      </c>
      <c r="J76" s="44">
        <v>50</v>
      </c>
      <c r="K76" s="94">
        <f>SUM(I76:J76)</f>
        <v>95</v>
      </c>
      <c r="L76" s="78" t="s">
        <v>11</v>
      </c>
      <c r="M76" s="91">
        <f>+(G76+K76)</f>
        <v>181</v>
      </c>
      <c r="N76" s="68">
        <f>(M76-144)</f>
        <v>37</v>
      </c>
      <c r="P76" s="55">
        <v>33380</v>
      </c>
      <c r="R76" s="43">
        <f xml:space="preserve"> DATEDIF(P76,$R$7,"y")</f>
        <v>32</v>
      </c>
    </row>
    <row r="77" spans="1:18" ht="19.5">
      <c r="A77" s="56" t="s">
        <v>144</v>
      </c>
      <c r="B77" s="53" t="s">
        <v>66</v>
      </c>
      <c r="C77" s="45">
        <v>15.9</v>
      </c>
      <c r="D77" s="54">
        <v>15</v>
      </c>
      <c r="E77" s="44">
        <v>49</v>
      </c>
      <c r="F77" s="44">
        <v>42</v>
      </c>
      <c r="G77" s="89">
        <f>SUM(E77+F77)</f>
        <v>91</v>
      </c>
      <c r="H77" s="44" t="s">
        <v>11</v>
      </c>
      <c r="I77" s="93">
        <v>45</v>
      </c>
      <c r="J77" s="44">
        <v>46</v>
      </c>
      <c r="K77" s="94">
        <f>SUM(I77:J77)</f>
        <v>91</v>
      </c>
      <c r="L77" s="78" t="s">
        <v>11</v>
      </c>
      <c r="M77" s="91">
        <f>+(G77+K77)</f>
        <v>182</v>
      </c>
      <c r="N77" s="68">
        <f>(M77-144)</f>
        <v>38</v>
      </c>
      <c r="P77" s="55">
        <v>31484</v>
      </c>
      <c r="R77" s="43">
        <f xml:space="preserve"> DATEDIF(P77,$R$7,"y")</f>
        <v>38</v>
      </c>
    </row>
    <row r="78" spans="1:18" ht="19.5">
      <c r="A78" s="56" t="s">
        <v>110</v>
      </c>
      <c r="B78" s="53" t="s">
        <v>53</v>
      </c>
      <c r="C78" s="45">
        <v>8.1999999999999993</v>
      </c>
      <c r="D78" s="54">
        <v>7</v>
      </c>
      <c r="E78" s="44">
        <v>43</v>
      </c>
      <c r="F78" s="44">
        <v>47</v>
      </c>
      <c r="G78" s="89">
        <f>SUM(E78+F78)</f>
        <v>90</v>
      </c>
      <c r="H78" s="44" t="s">
        <v>11</v>
      </c>
      <c r="I78" s="93">
        <v>43</v>
      </c>
      <c r="J78" s="44">
        <v>49</v>
      </c>
      <c r="K78" s="94">
        <f>SUM(I78:J78)</f>
        <v>92</v>
      </c>
      <c r="L78" s="78" t="s">
        <v>11</v>
      </c>
      <c r="M78" s="91">
        <f>+(G78+K78)</f>
        <v>182</v>
      </c>
      <c r="N78" s="68">
        <f>(M78-144)</f>
        <v>38</v>
      </c>
      <c r="P78" s="55">
        <v>22769</v>
      </c>
      <c r="R78" s="43">
        <f xml:space="preserve"> DATEDIF(P78,$R$7,"y")</f>
        <v>61</v>
      </c>
    </row>
    <row r="79" spans="1:18" ht="19.5">
      <c r="A79" s="56" t="s">
        <v>124</v>
      </c>
      <c r="B79" s="53" t="s">
        <v>58</v>
      </c>
      <c r="C79" s="45">
        <v>11.4</v>
      </c>
      <c r="D79" s="54">
        <v>10</v>
      </c>
      <c r="E79" s="44">
        <v>44</v>
      </c>
      <c r="F79" s="44">
        <v>46</v>
      </c>
      <c r="G79" s="89">
        <f>SUM(E79+F79)</f>
        <v>90</v>
      </c>
      <c r="H79" s="44" t="s">
        <v>11</v>
      </c>
      <c r="I79" s="93">
        <v>50</v>
      </c>
      <c r="J79" s="44">
        <v>42</v>
      </c>
      <c r="K79" s="94">
        <f>SUM(I79:J79)</f>
        <v>92</v>
      </c>
      <c r="L79" s="78" t="s">
        <v>11</v>
      </c>
      <c r="M79" s="91">
        <f>+(G79+K79)</f>
        <v>182</v>
      </c>
      <c r="N79" s="68">
        <f>(M79-144)</f>
        <v>38</v>
      </c>
      <c r="P79" s="55">
        <v>22522</v>
      </c>
      <c r="R79" s="43">
        <f xml:space="preserve"> DATEDIF(P79,$R$7,"y")</f>
        <v>62</v>
      </c>
    </row>
    <row r="80" spans="1:18" ht="19.5">
      <c r="A80" s="56" t="s">
        <v>135</v>
      </c>
      <c r="B80" s="53" t="s">
        <v>74</v>
      </c>
      <c r="C80" s="45">
        <v>12.7</v>
      </c>
      <c r="D80" s="54">
        <v>12</v>
      </c>
      <c r="E80" s="44">
        <v>45</v>
      </c>
      <c r="F80" s="44">
        <v>51</v>
      </c>
      <c r="G80" s="89">
        <f>SUM(E80+F80)</f>
        <v>96</v>
      </c>
      <c r="H80" s="44" t="s">
        <v>11</v>
      </c>
      <c r="I80" s="93">
        <v>44</v>
      </c>
      <c r="J80" s="44">
        <v>44</v>
      </c>
      <c r="K80" s="94">
        <f>SUM(I80:J80)</f>
        <v>88</v>
      </c>
      <c r="L80" s="78" t="s">
        <v>11</v>
      </c>
      <c r="M80" s="91">
        <f>+(G80+K80)</f>
        <v>184</v>
      </c>
      <c r="N80" s="68">
        <f>(M80-144)</f>
        <v>40</v>
      </c>
      <c r="P80" s="55">
        <v>27046</v>
      </c>
      <c r="R80" s="43">
        <f xml:space="preserve"> DATEDIF(P80,$R$7,"y")</f>
        <v>50</v>
      </c>
    </row>
    <row r="81" spans="1:18" ht="19.5">
      <c r="A81" s="56" t="s">
        <v>140</v>
      </c>
      <c r="B81" s="53" t="s">
        <v>58</v>
      </c>
      <c r="C81" s="45">
        <v>13.6</v>
      </c>
      <c r="D81" s="54">
        <v>13</v>
      </c>
      <c r="E81" s="44">
        <v>46</v>
      </c>
      <c r="F81" s="44">
        <v>46</v>
      </c>
      <c r="G81" s="89">
        <f>SUM(E81+F81)</f>
        <v>92</v>
      </c>
      <c r="H81" s="44" t="s">
        <v>11</v>
      </c>
      <c r="I81" s="93">
        <v>44</v>
      </c>
      <c r="J81" s="44">
        <v>48</v>
      </c>
      <c r="K81" s="94">
        <f>SUM(I81:J81)</f>
        <v>92</v>
      </c>
      <c r="L81" s="78" t="s">
        <v>11</v>
      </c>
      <c r="M81" s="91">
        <f>+(G81+K81)</f>
        <v>184</v>
      </c>
      <c r="N81" s="68">
        <f>(M81-144)</f>
        <v>40</v>
      </c>
      <c r="P81" s="55">
        <v>20338</v>
      </c>
      <c r="R81" s="43">
        <f xml:space="preserve"> DATEDIF(P81,$R$7,"y")</f>
        <v>68</v>
      </c>
    </row>
    <row r="82" spans="1:18" ht="19.5">
      <c r="A82" s="56" t="s">
        <v>157</v>
      </c>
      <c r="B82" s="53" t="s">
        <v>53</v>
      </c>
      <c r="C82" s="45">
        <v>21.9</v>
      </c>
      <c r="D82" s="54">
        <v>21</v>
      </c>
      <c r="E82" s="44">
        <v>48</v>
      </c>
      <c r="F82" s="44">
        <v>46</v>
      </c>
      <c r="G82" s="89">
        <f>SUM(E82+F82)</f>
        <v>94</v>
      </c>
      <c r="H82" s="44" t="s">
        <v>11</v>
      </c>
      <c r="I82" s="93">
        <v>47</v>
      </c>
      <c r="J82" s="44">
        <v>44</v>
      </c>
      <c r="K82" s="94">
        <f>SUM(I82:J82)</f>
        <v>91</v>
      </c>
      <c r="L82" s="78" t="s">
        <v>11</v>
      </c>
      <c r="M82" s="91">
        <f>+(G82+K82)</f>
        <v>185</v>
      </c>
      <c r="N82" s="68">
        <f>(M82-144)</f>
        <v>41</v>
      </c>
      <c r="P82" s="55">
        <v>23880</v>
      </c>
      <c r="R82" s="43">
        <f xml:space="preserve"> DATEDIF(P82,$R$7,"y")</f>
        <v>58</v>
      </c>
    </row>
    <row r="83" spans="1:18" ht="19.5">
      <c r="A83" s="56" t="s">
        <v>154</v>
      </c>
      <c r="B83" s="53" t="s">
        <v>45</v>
      </c>
      <c r="C83" s="45">
        <v>20</v>
      </c>
      <c r="D83" s="54">
        <v>19</v>
      </c>
      <c r="E83" s="44">
        <v>46</v>
      </c>
      <c r="F83" s="44">
        <v>48</v>
      </c>
      <c r="G83" s="89">
        <f>SUM(E83+F83)</f>
        <v>94</v>
      </c>
      <c r="H83" s="44" t="s">
        <v>11</v>
      </c>
      <c r="I83" s="93">
        <v>47</v>
      </c>
      <c r="J83" s="44">
        <v>45</v>
      </c>
      <c r="K83" s="94">
        <f>SUM(I83:J83)</f>
        <v>92</v>
      </c>
      <c r="L83" s="78" t="s">
        <v>11</v>
      </c>
      <c r="M83" s="91">
        <f>+(G83+K83)</f>
        <v>186</v>
      </c>
      <c r="N83" s="68">
        <f>(M83-144)</f>
        <v>42</v>
      </c>
      <c r="P83" s="55">
        <v>23705</v>
      </c>
      <c r="R83" s="43">
        <f xml:space="preserve"> DATEDIF(P83,$R$7,"y")</f>
        <v>59</v>
      </c>
    </row>
    <row r="84" spans="1:18" ht="19.5">
      <c r="A84" s="56" t="s">
        <v>153</v>
      </c>
      <c r="B84" s="53" t="s">
        <v>58</v>
      </c>
      <c r="C84" s="45">
        <v>20</v>
      </c>
      <c r="D84" s="54">
        <v>19</v>
      </c>
      <c r="E84" s="44">
        <v>49</v>
      </c>
      <c r="F84" s="44">
        <v>43</v>
      </c>
      <c r="G84" s="89">
        <f>SUM(E84+F84)</f>
        <v>92</v>
      </c>
      <c r="H84" s="44" t="s">
        <v>11</v>
      </c>
      <c r="I84" s="93">
        <v>47</v>
      </c>
      <c r="J84" s="44">
        <v>47</v>
      </c>
      <c r="K84" s="94">
        <f>SUM(I84:J84)</f>
        <v>94</v>
      </c>
      <c r="L84" s="78" t="s">
        <v>11</v>
      </c>
      <c r="M84" s="91">
        <f>+(G84+K84)</f>
        <v>186</v>
      </c>
      <c r="N84" s="68">
        <f>(M84-144)</f>
        <v>42</v>
      </c>
      <c r="P84" s="55">
        <v>31476</v>
      </c>
      <c r="R84" s="43">
        <f xml:space="preserve"> DATEDIF(P84,$R$7,"y")</f>
        <v>38</v>
      </c>
    </row>
    <row r="85" spans="1:18" ht="19.5">
      <c r="A85" s="56" t="s">
        <v>147</v>
      </c>
      <c r="B85" s="53" t="s">
        <v>58</v>
      </c>
      <c r="C85" s="45">
        <v>17.3</v>
      </c>
      <c r="D85" s="54">
        <v>17</v>
      </c>
      <c r="E85" s="44">
        <v>46</v>
      </c>
      <c r="F85" s="44">
        <v>51</v>
      </c>
      <c r="G85" s="89">
        <f>SUM(E85+F85)</f>
        <v>97</v>
      </c>
      <c r="H85" s="44" t="s">
        <v>11</v>
      </c>
      <c r="I85" s="93">
        <v>46</v>
      </c>
      <c r="J85" s="44">
        <v>44</v>
      </c>
      <c r="K85" s="94">
        <f>SUM(I85:J85)</f>
        <v>90</v>
      </c>
      <c r="L85" s="78" t="s">
        <v>11</v>
      </c>
      <c r="M85" s="91">
        <f>+(G85+K85)</f>
        <v>187</v>
      </c>
      <c r="N85" s="68">
        <f>(M85-144)</f>
        <v>43</v>
      </c>
      <c r="P85" s="55">
        <v>20743</v>
      </c>
      <c r="R85" s="43">
        <f xml:space="preserve"> DATEDIF(P85,$R$7,"y")</f>
        <v>67</v>
      </c>
    </row>
    <row r="86" spans="1:18" ht="19.5">
      <c r="A86" s="56" t="s">
        <v>138</v>
      </c>
      <c r="B86" s="53" t="s">
        <v>47</v>
      </c>
      <c r="C86" s="45">
        <v>13.1</v>
      </c>
      <c r="D86" s="54">
        <v>12</v>
      </c>
      <c r="E86" s="44">
        <v>45</v>
      </c>
      <c r="F86" s="44">
        <v>50</v>
      </c>
      <c r="G86" s="89">
        <f>SUM(E86+F86)</f>
        <v>95</v>
      </c>
      <c r="H86" s="44" t="s">
        <v>11</v>
      </c>
      <c r="I86" s="93">
        <v>43</v>
      </c>
      <c r="J86" s="44">
        <v>49</v>
      </c>
      <c r="K86" s="94">
        <f>SUM(I86:J86)</f>
        <v>92</v>
      </c>
      <c r="L86" s="78" t="s">
        <v>11</v>
      </c>
      <c r="M86" s="91">
        <f>+(G86+K86)</f>
        <v>187</v>
      </c>
      <c r="N86" s="68">
        <f>(M86-144)</f>
        <v>43</v>
      </c>
      <c r="P86" s="55">
        <v>25009</v>
      </c>
      <c r="R86" s="43">
        <f xml:space="preserve"> DATEDIF(P86,$R$7,"y")</f>
        <v>55</v>
      </c>
    </row>
    <row r="87" spans="1:18" ht="19.5">
      <c r="A87" s="56" t="s">
        <v>143</v>
      </c>
      <c r="B87" s="53" t="s">
        <v>74</v>
      </c>
      <c r="C87" s="45">
        <v>15.8</v>
      </c>
      <c r="D87" s="54">
        <v>15</v>
      </c>
      <c r="E87" s="44">
        <v>44</v>
      </c>
      <c r="F87" s="44">
        <v>47</v>
      </c>
      <c r="G87" s="89">
        <f>SUM(E87+F87)</f>
        <v>91</v>
      </c>
      <c r="H87" s="44" t="s">
        <v>11</v>
      </c>
      <c r="I87" s="93">
        <v>49</v>
      </c>
      <c r="J87" s="44">
        <v>47</v>
      </c>
      <c r="K87" s="94">
        <f>SUM(I87:J87)</f>
        <v>96</v>
      </c>
      <c r="L87" s="78" t="s">
        <v>11</v>
      </c>
      <c r="M87" s="91">
        <f>+(G87+K87)</f>
        <v>187</v>
      </c>
      <c r="N87" s="68">
        <f>(M87-144)</f>
        <v>43</v>
      </c>
      <c r="P87" s="55">
        <v>26058</v>
      </c>
      <c r="R87" s="43">
        <f xml:space="preserve"> DATEDIF(P87,$R$7,"y")</f>
        <v>52</v>
      </c>
    </row>
    <row r="88" spans="1:18" ht="19.5">
      <c r="A88" s="56" t="s">
        <v>148</v>
      </c>
      <c r="B88" s="53" t="s">
        <v>45</v>
      </c>
      <c r="C88" s="45">
        <v>17.600000000000001</v>
      </c>
      <c r="D88" s="54">
        <v>17</v>
      </c>
      <c r="E88" s="44">
        <v>46</v>
      </c>
      <c r="F88" s="44">
        <v>45</v>
      </c>
      <c r="G88" s="89">
        <f>SUM(E88+F88)</f>
        <v>91</v>
      </c>
      <c r="H88" s="44" t="s">
        <v>11</v>
      </c>
      <c r="I88" s="93">
        <v>50</v>
      </c>
      <c r="J88" s="44">
        <v>46</v>
      </c>
      <c r="K88" s="94">
        <f>SUM(I88:J88)</f>
        <v>96</v>
      </c>
      <c r="L88" s="78" t="s">
        <v>11</v>
      </c>
      <c r="M88" s="91">
        <f>+(G88+K88)</f>
        <v>187</v>
      </c>
      <c r="N88" s="68">
        <f>(M88-144)</f>
        <v>43</v>
      </c>
      <c r="P88" s="55">
        <v>18816</v>
      </c>
      <c r="R88" s="43">
        <f xml:space="preserve"> DATEDIF(P88,$R$7,"y")</f>
        <v>72</v>
      </c>
    </row>
    <row r="89" spans="1:18" ht="19.5">
      <c r="A89" s="56" t="s">
        <v>141</v>
      </c>
      <c r="B89" s="53" t="s">
        <v>47</v>
      </c>
      <c r="C89" s="45">
        <v>15.7</v>
      </c>
      <c r="D89" s="54">
        <v>15</v>
      </c>
      <c r="E89" s="44">
        <v>46</v>
      </c>
      <c r="F89" s="44">
        <v>43</v>
      </c>
      <c r="G89" s="89">
        <f>SUM(E89+F89)</f>
        <v>89</v>
      </c>
      <c r="H89" s="44" t="s">
        <v>11</v>
      </c>
      <c r="I89" s="93">
        <v>52</v>
      </c>
      <c r="J89" s="44">
        <v>46</v>
      </c>
      <c r="K89" s="94">
        <f>SUM(I89:J89)</f>
        <v>98</v>
      </c>
      <c r="L89" s="78" t="s">
        <v>11</v>
      </c>
      <c r="M89" s="91">
        <f>+(G89+K89)</f>
        <v>187</v>
      </c>
      <c r="N89" s="68">
        <f>(M89-144)</f>
        <v>43</v>
      </c>
      <c r="P89" s="55">
        <v>20847</v>
      </c>
      <c r="R89" s="43">
        <f xml:space="preserve"> DATEDIF(P89,$R$7,"y")</f>
        <v>67</v>
      </c>
    </row>
    <row r="90" spans="1:18" ht="19.5">
      <c r="A90" s="56" t="s">
        <v>156</v>
      </c>
      <c r="B90" s="53" t="s">
        <v>47</v>
      </c>
      <c r="C90" s="45">
        <v>21.4</v>
      </c>
      <c r="D90" s="54">
        <v>21</v>
      </c>
      <c r="E90" s="44">
        <v>46</v>
      </c>
      <c r="F90" s="44">
        <v>46</v>
      </c>
      <c r="G90" s="89">
        <f>SUM(E90+F90)</f>
        <v>92</v>
      </c>
      <c r="H90" s="44" t="s">
        <v>11</v>
      </c>
      <c r="I90" s="93">
        <v>49</v>
      </c>
      <c r="J90" s="44">
        <v>51</v>
      </c>
      <c r="K90" s="94">
        <f>SUM(I90:J90)</f>
        <v>100</v>
      </c>
      <c r="L90" s="78" t="s">
        <v>11</v>
      </c>
      <c r="M90" s="91">
        <f>+(G90+K90)</f>
        <v>192</v>
      </c>
      <c r="N90" s="68">
        <f>(M90-144)</f>
        <v>48</v>
      </c>
      <c r="P90" s="55">
        <v>17524</v>
      </c>
      <c r="R90" s="43">
        <f xml:space="preserve"> DATEDIF(P90,$R$7,"y")</f>
        <v>76</v>
      </c>
    </row>
    <row r="91" spans="1:18" ht="19.5">
      <c r="A91" s="56" t="s">
        <v>149</v>
      </c>
      <c r="B91" s="53" t="s">
        <v>45</v>
      </c>
      <c r="C91" s="45">
        <v>18.399999999999999</v>
      </c>
      <c r="D91" s="54">
        <v>18</v>
      </c>
      <c r="E91" s="44">
        <v>50</v>
      </c>
      <c r="F91" s="44">
        <v>47</v>
      </c>
      <c r="G91" s="89">
        <f>SUM(E91+F91)</f>
        <v>97</v>
      </c>
      <c r="H91" s="44" t="s">
        <v>11</v>
      </c>
      <c r="I91" s="93">
        <v>48</v>
      </c>
      <c r="J91" s="44">
        <v>48</v>
      </c>
      <c r="K91" s="94">
        <f>SUM(I91:J91)</f>
        <v>96</v>
      </c>
      <c r="L91" s="78" t="s">
        <v>11</v>
      </c>
      <c r="M91" s="91">
        <f>+(G91+K91)</f>
        <v>193</v>
      </c>
      <c r="N91" s="68">
        <f>(M91-144)</f>
        <v>49</v>
      </c>
      <c r="P91" s="55">
        <v>18061</v>
      </c>
      <c r="R91" s="43">
        <f xml:space="preserve"> DATEDIF(P91,$R$7,"y")</f>
        <v>74</v>
      </c>
    </row>
    <row r="92" spans="1:18" ht="19.5">
      <c r="A92" s="56" t="s">
        <v>152</v>
      </c>
      <c r="B92" s="53" t="s">
        <v>58</v>
      </c>
      <c r="C92" s="45">
        <v>19.399999999999999</v>
      </c>
      <c r="D92" s="54">
        <v>19</v>
      </c>
      <c r="E92" s="44">
        <v>48</v>
      </c>
      <c r="F92" s="44">
        <v>50</v>
      </c>
      <c r="G92" s="89">
        <f>SUM(E92+F92)</f>
        <v>98</v>
      </c>
      <c r="H92" s="44" t="s">
        <v>11</v>
      </c>
      <c r="I92" s="93">
        <v>48</v>
      </c>
      <c r="J92" s="44">
        <v>49</v>
      </c>
      <c r="K92" s="94">
        <f>SUM(I92:J92)</f>
        <v>97</v>
      </c>
      <c r="L92" s="78" t="s">
        <v>11</v>
      </c>
      <c r="M92" s="91">
        <f>+(G92+K92)</f>
        <v>195</v>
      </c>
      <c r="N92" s="68">
        <f>(M92-144)</f>
        <v>51</v>
      </c>
      <c r="P92" s="55">
        <v>19477</v>
      </c>
      <c r="R92" s="43">
        <f xml:space="preserve"> DATEDIF(P92,$R$7,"y")</f>
        <v>70</v>
      </c>
    </row>
    <row r="93" spans="1:18" ht="19.5">
      <c r="A93" s="56" t="s">
        <v>151</v>
      </c>
      <c r="B93" s="53" t="s">
        <v>58</v>
      </c>
      <c r="C93" s="45">
        <v>18.899999999999999</v>
      </c>
      <c r="D93" s="54">
        <v>18</v>
      </c>
      <c r="E93" s="44">
        <v>46</v>
      </c>
      <c r="F93" s="44">
        <v>52</v>
      </c>
      <c r="G93" s="89">
        <f>SUM(E93+F93)</f>
        <v>98</v>
      </c>
      <c r="H93" s="44" t="s">
        <v>11</v>
      </c>
      <c r="I93" s="93">
        <v>48</v>
      </c>
      <c r="J93" s="44">
        <v>51</v>
      </c>
      <c r="K93" s="94">
        <f>SUM(I93:J93)</f>
        <v>99</v>
      </c>
      <c r="L93" s="78" t="s">
        <v>11</v>
      </c>
      <c r="M93" s="91">
        <f>+(G93+K93)</f>
        <v>197</v>
      </c>
      <c r="N93" s="68">
        <f>(M93-144)</f>
        <v>53</v>
      </c>
      <c r="P93" s="55">
        <v>23400</v>
      </c>
      <c r="R93" s="43">
        <f xml:space="preserve"> DATEDIF(P93,$R$7,"y")</f>
        <v>60</v>
      </c>
    </row>
    <row r="94" spans="1:18" ht="19.5">
      <c r="A94" s="56" t="s">
        <v>155</v>
      </c>
      <c r="B94" s="53" t="s">
        <v>45</v>
      </c>
      <c r="C94" s="45">
        <v>20.9</v>
      </c>
      <c r="D94" s="54">
        <v>20</v>
      </c>
      <c r="E94" s="44">
        <v>54</v>
      </c>
      <c r="F94" s="44">
        <v>51</v>
      </c>
      <c r="G94" s="89">
        <f>SUM(E94+F94)</f>
        <v>105</v>
      </c>
      <c r="H94" s="44" t="s">
        <v>11</v>
      </c>
      <c r="I94" s="93">
        <v>48</v>
      </c>
      <c r="J94" s="44">
        <v>45</v>
      </c>
      <c r="K94" s="94">
        <f>SUM(I94:J94)</f>
        <v>93</v>
      </c>
      <c r="L94" s="78" t="s">
        <v>11</v>
      </c>
      <c r="M94" s="91">
        <f>+(G94+K94)</f>
        <v>198</v>
      </c>
      <c r="N94" s="68">
        <f>(M94-144)</f>
        <v>54</v>
      </c>
      <c r="P94" s="55">
        <v>24994</v>
      </c>
      <c r="R94" s="43">
        <f xml:space="preserve"> DATEDIF(P94,$R$7,"y")</f>
        <v>55</v>
      </c>
    </row>
    <row r="95" spans="1:18" ht="19.5">
      <c r="A95" s="56" t="s">
        <v>150</v>
      </c>
      <c r="B95" s="53" t="s">
        <v>66</v>
      </c>
      <c r="C95" s="45">
        <v>18.5</v>
      </c>
      <c r="D95" s="54">
        <v>18</v>
      </c>
      <c r="E95" s="44">
        <v>47</v>
      </c>
      <c r="F95" s="44">
        <v>49</v>
      </c>
      <c r="G95" s="89">
        <f>SUM(E95+F95)</f>
        <v>96</v>
      </c>
      <c r="H95" s="44" t="s">
        <v>11</v>
      </c>
      <c r="I95" s="93">
        <v>49</v>
      </c>
      <c r="J95" s="44">
        <v>55</v>
      </c>
      <c r="K95" s="94">
        <f>SUM(I95:J95)</f>
        <v>104</v>
      </c>
      <c r="L95" s="78" t="s">
        <v>11</v>
      </c>
      <c r="M95" s="91">
        <f>+(G95+K95)</f>
        <v>200</v>
      </c>
      <c r="N95" s="68">
        <f>(M95-144)</f>
        <v>56</v>
      </c>
      <c r="P95" s="55">
        <v>26263</v>
      </c>
      <c r="R95" s="43">
        <f xml:space="preserve"> DATEDIF(P95,$R$7,"y")</f>
        <v>52</v>
      </c>
    </row>
    <row r="96" spans="1:18" ht="19.5">
      <c r="A96" s="56" t="s">
        <v>223</v>
      </c>
      <c r="B96" s="53" t="s">
        <v>47</v>
      </c>
      <c r="C96" s="45">
        <v>25</v>
      </c>
      <c r="D96" s="54">
        <v>25</v>
      </c>
      <c r="E96" s="44">
        <v>49</v>
      </c>
      <c r="F96" s="44">
        <v>51</v>
      </c>
      <c r="G96" s="89">
        <f>SUM(E96+F96)</f>
        <v>100</v>
      </c>
      <c r="H96" s="44" t="s">
        <v>11</v>
      </c>
      <c r="I96" s="93">
        <v>50</v>
      </c>
      <c r="J96" s="44">
        <v>55</v>
      </c>
      <c r="K96" s="94">
        <f>SUM(I96:J96)</f>
        <v>105</v>
      </c>
      <c r="L96" s="78" t="s">
        <v>11</v>
      </c>
      <c r="M96" s="91">
        <f>+(G96+K96)</f>
        <v>205</v>
      </c>
      <c r="N96" s="68">
        <f>(M96-144)</f>
        <v>61</v>
      </c>
      <c r="P96" s="55">
        <v>33298</v>
      </c>
      <c r="R96" s="43">
        <f xml:space="preserve"> DATEDIF(P96,$R$7,"y")</f>
        <v>33</v>
      </c>
    </row>
    <row r="97" spans="1:18" ht="19.5">
      <c r="A97" s="56" t="s">
        <v>158</v>
      </c>
      <c r="B97" s="53" t="s">
        <v>45</v>
      </c>
      <c r="C97" s="45">
        <v>21.9</v>
      </c>
      <c r="D97" s="54">
        <v>21</v>
      </c>
      <c r="E97" s="44">
        <v>50</v>
      </c>
      <c r="F97" s="44">
        <v>55</v>
      </c>
      <c r="G97" s="89">
        <f>SUM(E97+F97)</f>
        <v>105</v>
      </c>
      <c r="H97" s="44" t="s">
        <v>11</v>
      </c>
      <c r="I97" s="93">
        <v>49</v>
      </c>
      <c r="J97" s="44">
        <v>52</v>
      </c>
      <c r="K97" s="94">
        <f>SUM(I97:J97)</f>
        <v>101</v>
      </c>
      <c r="L97" s="78" t="s">
        <v>11</v>
      </c>
      <c r="M97" s="91">
        <f>+(G97+K97)</f>
        <v>206</v>
      </c>
      <c r="N97" s="68">
        <f>(M97-144)</f>
        <v>62</v>
      </c>
      <c r="P97" s="55">
        <v>22973</v>
      </c>
      <c r="R97" s="43">
        <f xml:space="preserve"> DATEDIF(P97,$R$7,"y")</f>
        <v>61</v>
      </c>
    </row>
    <row r="98" spans="1:18" ht="19.5">
      <c r="A98" s="56" t="s">
        <v>161</v>
      </c>
      <c r="B98" s="53" t="s">
        <v>66</v>
      </c>
      <c r="C98" s="45">
        <v>24.2</v>
      </c>
      <c r="D98" s="54">
        <v>24</v>
      </c>
      <c r="E98" s="44">
        <v>58</v>
      </c>
      <c r="F98" s="44">
        <v>49</v>
      </c>
      <c r="G98" s="89">
        <f>SUM(E98+F98)</f>
        <v>107</v>
      </c>
      <c r="H98" s="44" t="s">
        <v>11</v>
      </c>
      <c r="I98" s="93">
        <v>52</v>
      </c>
      <c r="J98" s="44">
        <v>49</v>
      </c>
      <c r="K98" s="94">
        <f>SUM(I98:J98)</f>
        <v>101</v>
      </c>
      <c r="L98" s="78" t="s">
        <v>11</v>
      </c>
      <c r="M98" s="91">
        <f>+(G98+K98)</f>
        <v>208</v>
      </c>
      <c r="N98" s="68">
        <f>(M98-144)</f>
        <v>64</v>
      </c>
      <c r="P98" s="55">
        <v>21570</v>
      </c>
      <c r="R98" s="43">
        <f xml:space="preserve"> DATEDIF(P98,$R$7,"y")</f>
        <v>65</v>
      </c>
    </row>
    <row r="99" spans="1:18" ht="19.5">
      <c r="A99" s="56" t="s">
        <v>159</v>
      </c>
      <c r="B99" s="53" t="s">
        <v>58</v>
      </c>
      <c r="C99" s="45">
        <v>23.2</v>
      </c>
      <c r="D99" s="54">
        <v>23</v>
      </c>
      <c r="E99" s="44">
        <v>55</v>
      </c>
      <c r="F99" s="44">
        <v>54</v>
      </c>
      <c r="G99" s="89">
        <f>SUM(E99+F99)</f>
        <v>109</v>
      </c>
      <c r="H99" s="44" t="s">
        <v>11</v>
      </c>
      <c r="I99" s="93">
        <v>49</v>
      </c>
      <c r="J99" s="44">
        <v>52</v>
      </c>
      <c r="K99" s="94">
        <f>SUM(I99:J99)</f>
        <v>101</v>
      </c>
      <c r="L99" s="78" t="s">
        <v>11</v>
      </c>
      <c r="M99" s="91">
        <f>+(G99+K99)</f>
        <v>210</v>
      </c>
      <c r="N99" s="68">
        <f>(M99-144)</f>
        <v>66</v>
      </c>
      <c r="P99" s="55">
        <v>18726</v>
      </c>
      <c r="R99" s="43">
        <f xml:space="preserve"> DATEDIF(P99,$R$7,"y")</f>
        <v>72</v>
      </c>
    </row>
    <row r="100" spans="1:18" ht="19.5">
      <c r="A100" s="56" t="s">
        <v>160</v>
      </c>
      <c r="B100" s="53" t="s">
        <v>45</v>
      </c>
      <c r="C100" s="45">
        <v>23.7</v>
      </c>
      <c r="D100" s="54">
        <v>23</v>
      </c>
      <c r="E100" s="44">
        <v>51</v>
      </c>
      <c r="F100" s="44">
        <v>57</v>
      </c>
      <c r="G100" s="89">
        <f>SUM(E100+F100)</f>
        <v>108</v>
      </c>
      <c r="H100" s="44" t="s">
        <v>11</v>
      </c>
      <c r="I100" s="93">
        <v>51</v>
      </c>
      <c r="J100" s="44">
        <v>52</v>
      </c>
      <c r="K100" s="94">
        <f>SUM(I100:J100)</f>
        <v>103</v>
      </c>
      <c r="L100" s="78" t="s">
        <v>11</v>
      </c>
      <c r="M100" s="91">
        <f>+(G100+K100)</f>
        <v>211</v>
      </c>
      <c r="N100" s="68">
        <f>(M100-144)</f>
        <v>67</v>
      </c>
      <c r="P100" s="55">
        <v>21290</v>
      </c>
      <c r="R100" s="43">
        <f xml:space="preserve"> DATEDIF(P100,$R$7,"y")</f>
        <v>65</v>
      </c>
    </row>
    <row r="101" spans="1:18" ht="19.5">
      <c r="A101" s="56" t="s">
        <v>166</v>
      </c>
      <c r="B101" s="53" t="s">
        <v>45</v>
      </c>
      <c r="C101" s="45">
        <v>29.2</v>
      </c>
      <c r="D101" s="54">
        <v>29</v>
      </c>
      <c r="E101" s="44">
        <v>56</v>
      </c>
      <c r="F101" s="44">
        <v>47</v>
      </c>
      <c r="G101" s="89">
        <f>SUM(E101+F101)</f>
        <v>103</v>
      </c>
      <c r="H101" s="44" t="s">
        <v>11</v>
      </c>
      <c r="I101" s="93">
        <v>58</v>
      </c>
      <c r="J101" s="44">
        <v>51</v>
      </c>
      <c r="K101" s="94">
        <f>SUM(I101:J101)</f>
        <v>109</v>
      </c>
      <c r="L101" s="78" t="s">
        <v>11</v>
      </c>
      <c r="M101" s="91">
        <f>+(G101+K101)</f>
        <v>212</v>
      </c>
      <c r="N101" s="68">
        <f>(M101-144)</f>
        <v>68</v>
      </c>
      <c r="P101" s="55">
        <v>23727</v>
      </c>
      <c r="R101" s="43">
        <f xml:space="preserve"> DATEDIF(P101,$R$7,"y")</f>
        <v>59</v>
      </c>
    </row>
    <row r="102" spans="1:18" ht="19.5">
      <c r="A102" s="56" t="s">
        <v>168</v>
      </c>
      <c r="B102" s="53" t="s">
        <v>45</v>
      </c>
      <c r="C102" s="45">
        <v>30.1</v>
      </c>
      <c r="D102" s="54">
        <v>30</v>
      </c>
      <c r="E102" s="44">
        <v>56</v>
      </c>
      <c r="F102" s="44">
        <v>62</v>
      </c>
      <c r="G102" s="89">
        <f>SUM(E102+F102)</f>
        <v>118</v>
      </c>
      <c r="H102" s="44" t="s">
        <v>11</v>
      </c>
      <c r="I102" s="93">
        <v>52</v>
      </c>
      <c r="J102" s="44">
        <v>58</v>
      </c>
      <c r="K102" s="94">
        <f>SUM(I102:J102)</f>
        <v>110</v>
      </c>
      <c r="L102" s="78" t="s">
        <v>11</v>
      </c>
      <c r="M102" s="91">
        <f>+(G102+K102)</f>
        <v>228</v>
      </c>
      <c r="N102" s="68">
        <f>(M102-144)</f>
        <v>84</v>
      </c>
      <c r="P102" s="55">
        <v>24362</v>
      </c>
      <c r="R102" s="43">
        <f xml:space="preserve"> DATEDIF(P102,$R$7,"y")</f>
        <v>57</v>
      </c>
    </row>
    <row r="103" spans="1:18" ht="19.5" thickBot="1">
      <c r="B103" s="1"/>
      <c r="C103" s="1"/>
      <c r="D103" s="1"/>
      <c r="E103" s="1"/>
      <c r="F103" s="1"/>
      <c r="G103" s="1"/>
      <c r="H103" s="1"/>
      <c r="I103" s="1"/>
      <c r="J103" s="1"/>
      <c r="K103" s="1"/>
      <c r="P103" s="1"/>
    </row>
    <row r="104" spans="1:18" ht="20.25" thickBot="1">
      <c r="A104" s="148" t="s">
        <v>22</v>
      </c>
      <c r="B104" s="149"/>
      <c r="C104" s="149"/>
      <c r="D104" s="149"/>
      <c r="E104" s="149"/>
      <c r="F104" s="149"/>
      <c r="G104" s="149"/>
      <c r="H104" s="149"/>
      <c r="I104" s="149"/>
      <c r="J104" s="149"/>
      <c r="K104" s="149"/>
      <c r="L104" s="149"/>
      <c r="M104" s="150"/>
      <c r="N104" s="66" t="s">
        <v>23</v>
      </c>
      <c r="P104" s="1"/>
    </row>
    <row r="105" spans="1:18" s="63" customFormat="1" ht="20.25" thickBot="1">
      <c r="A105" s="4" t="s">
        <v>12</v>
      </c>
      <c r="B105" s="5" t="s">
        <v>8</v>
      </c>
      <c r="C105" s="5"/>
      <c r="D105" s="4" t="s">
        <v>1</v>
      </c>
      <c r="E105" s="4" t="s">
        <v>2</v>
      </c>
      <c r="F105" s="4" t="s">
        <v>3</v>
      </c>
      <c r="G105" s="4" t="s">
        <v>4</v>
      </c>
      <c r="H105" s="62" t="s">
        <v>11</v>
      </c>
      <c r="I105" s="4" t="s">
        <v>2</v>
      </c>
      <c r="J105" s="4" t="s">
        <v>3</v>
      </c>
      <c r="K105" s="4" t="s">
        <v>4</v>
      </c>
      <c r="L105" s="62" t="s">
        <v>11</v>
      </c>
      <c r="M105" s="4" t="s">
        <v>10</v>
      </c>
      <c r="N105" s="67" t="s">
        <v>24</v>
      </c>
      <c r="O105" s="65"/>
      <c r="R105" s="42" t="s">
        <v>20</v>
      </c>
    </row>
    <row r="106" spans="1:18" ht="19.5">
      <c r="A106" s="56" t="s">
        <v>172</v>
      </c>
      <c r="B106" s="53" t="s">
        <v>53</v>
      </c>
      <c r="C106" s="45">
        <v>3.2</v>
      </c>
      <c r="D106" s="54">
        <v>3</v>
      </c>
      <c r="E106" s="44">
        <v>39</v>
      </c>
      <c r="F106" s="44">
        <v>35</v>
      </c>
      <c r="G106" s="89">
        <f>SUM(E106+F106)</f>
        <v>74</v>
      </c>
      <c r="H106" s="44" t="s">
        <v>11</v>
      </c>
      <c r="I106" s="93">
        <v>38</v>
      </c>
      <c r="J106" s="44">
        <v>39</v>
      </c>
      <c r="K106" s="94">
        <f>SUM(I106:J106)</f>
        <v>77</v>
      </c>
      <c r="L106" s="44" t="s">
        <v>11</v>
      </c>
      <c r="M106" s="91">
        <f>G106+K106</f>
        <v>151</v>
      </c>
      <c r="N106" s="68">
        <f>(M106-144)</f>
        <v>7</v>
      </c>
      <c r="P106" s="55">
        <v>38411</v>
      </c>
      <c r="R106" s="43">
        <f t="shared" ref="R106:R115" si="0" xml:space="preserve"> DATEDIF(P106,$R$7,"y")</f>
        <v>19</v>
      </c>
    </row>
    <row r="107" spans="1:18" ht="19.5">
      <c r="A107" s="56" t="s">
        <v>171</v>
      </c>
      <c r="B107" s="53" t="s">
        <v>51</v>
      </c>
      <c r="C107" s="45">
        <v>2.8</v>
      </c>
      <c r="D107" s="54">
        <v>2</v>
      </c>
      <c r="E107" s="44">
        <v>36</v>
      </c>
      <c r="F107" s="44">
        <v>38</v>
      </c>
      <c r="G107" s="89">
        <f>SUM(E107+F107)</f>
        <v>74</v>
      </c>
      <c r="H107" s="44" t="s">
        <v>11</v>
      </c>
      <c r="I107" s="93">
        <v>39</v>
      </c>
      <c r="J107" s="44">
        <v>39</v>
      </c>
      <c r="K107" s="94">
        <f>SUM(I107:J107)</f>
        <v>78</v>
      </c>
      <c r="L107" s="44" t="s">
        <v>11</v>
      </c>
      <c r="M107" s="91">
        <f>G107+K107</f>
        <v>152</v>
      </c>
      <c r="N107" s="68">
        <f>(M107-144)</f>
        <v>8</v>
      </c>
      <c r="P107" s="55">
        <v>38257</v>
      </c>
      <c r="R107" s="43">
        <f t="shared" si="0"/>
        <v>19</v>
      </c>
    </row>
    <row r="108" spans="1:18" ht="19.5">
      <c r="A108" s="56" t="s">
        <v>173</v>
      </c>
      <c r="B108" s="53" t="s">
        <v>47</v>
      </c>
      <c r="C108" s="45">
        <v>3.7</v>
      </c>
      <c r="D108" s="54">
        <v>3</v>
      </c>
      <c r="E108" s="44">
        <v>37</v>
      </c>
      <c r="F108" s="44">
        <v>40</v>
      </c>
      <c r="G108" s="89">
        <f>SUM(E108+F108)</f>
        <v>77</v>
      </c>
      <c r="H108" s="44" t="s">
        <v>11</v>
      </c>
      <c r="I108" s="93">
        <v>39</v>
      </c>
      <c r="J108" s="44">
        <v>38</v>
      </c>
      <c r="K108" s="94">
        <f>SUM(I108:J108)</f>
        <v>77</v>
      </c>
      <c r="L108" s="44" t="s">
        <v>11</v>
      </c>
      <c r="M108" s="91">
        <f>G108+K108</f>
        <v>154</v>
      </c>
      <c r="N108" s="68">
        <f>(M108-144)</f>
        <v>10</v>
      </c>
      <c r="P108" s="55">
        <v>33060</v>
      </c>
      <c r="R108" s="43">
        <f t="shared" si="0"/>
        <v>33</v>
      </c>
    </row>
    <row r="109" spans="1:18" ht="19.5">
      <c r="A109" s="56" t="s">
        <v>174</v>
      </c>
      <c r="B109" s="53" t="s">
        <v>45</v>
      </c>
      <c r="C109" s="45">
        <v>5.8</v>
      </c>
      <c r="D109" s="54">
        <v>6</v>
      </c>
      <c r="E109" s="44">
        <v>42</v>
      </c>
      <c r="F109" s="44">
        <v>37</v>
      </c>
      <c r="G109" s="89">
        <f>SUM(E109+F109)</f>
        <v>79</v>
      </c>
      <c r="H109" s="44" t="s">
        <v>11</v>
      </c>
      <c r="I109" s="93">
        <v>39</v>
      </c>
      <c r="J109" s="44">
        <v>39</v>
      </c>
      <c r="K109" s="94">
        <f>SUM(I109:J109)</f>
        <v>78</v>
      </c>
      <c r="L109" s="44" t="s">
        <v>11</v>
      </c>
      <c r="M109" s="91">
        <f>G109+K109</f>
        <v>157</v>
      </c>
      <c r="N109" s="68">
        <f>(M109-144)</f>
        <v>13</v>
      </c>
      <c r="P109" s="55">
        <v>39932</v>
      </c>
      <c r="R109" s="43">
        <f t="shared" si="0"/>
        <v>14</v>
      </c>
    </row>
    <row r="110" spans="1:18" ht="19.5">
      <c r="A110" s="56" t="s">
        <v>31</v>
      </c>
      <c r="B110" s="53" t="s">
        <v>47</v>
      </c>
      <c r="C110" s="45">
        <v>-0.3</v>
      </c>
      <c r="D110" s="54">
        <v>-1</v>
      </c>
      <c r="E110" s="44">
        <v>42</v>
      </c>
      <c r="F110" s="44">
        <v>37</v>
      </c>
      <c r="G110" s="89">
        <f>SUM(E110+F110)</f>
        <v>79</v>
      </c>
      <c r="H110" s="44" t="s">
        <v>11</v>
      </c>
      <c r="I110" s="93">
        <v>39</v>
      </c>
      <c r="J110" s="44">
        <v>40</v>
      </c>
      <c r="K110" s="94">
        <f>SUM(I110:J110)</f>
        <v>79</v>
      </c>
      <c r="L110" s="44" t="s">
        <v>11</v>
      </c>
      <c r="M110" s="91">
        <f>G110+K110</f>
        <v>158</v>
      </c>
      <c r="N110" s="68">
        <f>(M110-144)</f>
        <v>14</v>
      </c>
      <c r="P110" s="55">
        <v>25922</v>
      </c>
      <c r="R110" s="43">
        <f t="shared" si="0"/>
        <v>53</v>
      </c>
    </row>
    <row r="111" spans="1:18" ht="19.5">
      <c r="A111" s="56" t="s">
        <v>32</v>
      </c>
      <c r="B111" s="53" t="s">
        <v>45</v>
      </c>
      <c r="C111" s="45">
        <v>2.8</v>
      </c>
      <c r="D111" s="54">
        <v>2</v>
      </c>
      <c r="E111" s="44">
        <v>40</v>
      </c>
      <c r="F111" s="44">
        <v>35</v>
      </c>
      <c r="G111" s="89">
        <f>SUM(E111+F111)</f>
        <v>75</v>
      </c>
      <c r="H111" s="44" t="s">
        <v>11</v>
      </c>
      <c r="I111" s="93">
        <v>42</v>
      </c>
      <c r="J111" s="44">
        <v>41</v>
      </c>
      <c r="K111" s="94">
        <f>SUM(I111:J111)</f>
        <v>83</v>
      </c>
      <c r="L111" s="44" t="s">
        <v>11</v>
      </c>
      <c r="M111" s="91">
        <f>G111+K111</f>
        <v>158</v>
      </c>
      <c r="N111" s="68">
        <f>(M111-144)</f>
        <v>14</v>
      </c>
      <c r="P111" s="55">
        <v>38821</v>
      </c>
      <c r="R111" s="43">
        <f t="shared" si="0"/>
        <v>17</v>
      </c>
    </row>
    <row r="112" spans="1:18" ht="19.5">
      <c r="A112" s="56" t="s">
        <v>175</v>
      </c>
      <c r="B112" s="53" t="s">
        <v>47</v>
      </c>
      <c r="C112" s="45">
        <v>8.9</v>
      </c>
      <c r="D112" s="54">
        <v>9</v>
      </c>
      <c r="E112" s="44">
        <v>44</v>
      </c>
      <c r="F112" s="44">
        <v>39</v>
      </c>
      <c r="G112" s="89">
        <f>SUM(E112+F112)</f>
        <v>83</v>
      </c>
      <c r="H112" s="44" t="s">
        <v>11</v>
      </c>
      <c r="I112" s="93">
        <v>43</v>
      </c>
      <c r="J112" s="44">
        <v>42</v>
      </c>
      <c r="K112" s="94">
        <f>SUM(I112:J112)</f>
        <v>85</v>
      </c>
      <c r="L112" s="44" t="s">
        <v>11</v>
      </c>
      <c r="M112" s="91">
        <f>G112+K112</f>
        <v>168</v>
      </c>
      <c r="N112" s="68">
        <f>(M112-144)</f>
        <v>24</v>
      </c>
      <c r="P112" s="55">
        <v>23439</v>
      </c>
      <c r="R112" s="43">
        <f t="shared" si="0"/>
        <v>60</v>
      </c>
    </row>
    <row r="113" spans="1:18" ht="19.5">
      <c r="A113" s="56" t="s">
        <v>176</v>
      </c>
      <c r="B113" s="53" t="s">
        <v>47</v>
      </c>
      <c r="C113" s="45">
        <v>12.5</v>
      </c>
      <c r="D113" s="54">
        <v>13</v>
      </c>
      <c r="E113" s="44">
        <v>46</v>
      </c>
      <c r="F113" s="44">
        <v>50</v>
      </c>
      <c r="G113" s="89">
        <f>SUM(E113+F113)</f>
        <v>96</v>
      </c>
      <c r="H113" s="44" t="s">
        <v>11</v>
      </c>
      <c r="I113" s="93">
        <v>48</v>
      </c>
      <c r="J113" s="44">
        <v>43</v>
      </c>
      <c r="K113" s="94">
        <f>SUM(I113:J113)</f>
        <v>91</v>
      </c>
      <c r="L113" s="44" t="s">
        <v>11</v>
      </c>
      <c r="M113" s="91">
        <f>G113+K113</f>
        <v>187</v>
      </c>
      <c r="N113" s="68">
        <f>(M113-144)</f>
        <v>43</v>
      </c>
      <c r="P113" s="55">
        <v>25095</v>
      </c>
      <c r="R113" s="43">
        <f t="shared" si="0"/>
        <v>55</v>
      </c>
    </row>
    <row r="114" spans="1:18" ht="19.5">
      <c r="A114" s="56" t="s">
        <v>177</v>
      </c>
      <c r="B114" s="53" t="s">
        <v>45</v>
      </c>
      <c r="C114" s="45">
        <v>17.600000000000001</v>
      </c>
      <c r="D114" s="54">
        <v>18</v>
      </c>
      <c r="E114" s="44">
        <v>50</v>
      </c>
      <c r="F114" s="44">
        <v>48</v>
      </c>
      <c r="G114" s="89">
        <f>SUM(E114+F114)</f>
        <v>98</v>
      </c>
      <c r="H114" s="44" t="s">
        <v>11</v>
      </c>
      <c r="I114" s="93">
        <v>52</v>
      </c>
      <c r="J114" s="44">
        <v>50</v>
      </c>
      <c r="K114" s="94">
        <f>SUM(I114:J114)</f>
        <v>102</v>
      </c>
      <c r="L114" s="44" t="s">
        <v>11</v>
      </c>
      <c r="M114" s="91">
        <f>G114+K114</f>
        <v>200</v>
      </c>
      <c r="N114" s="68">
        <f>(M114-144)</f>
        <v>56</v>
      </c>
      <c r="P114" s="55">
        <v>29488</v>
      </c>
      <c r="R114" s="43">
        <f t="shared" si="0"/>
        <v>43</v>
      </c>
    </row>
    <row r="115" spans="1:18" ht="19.5">
      <c r="A115" s="56" t="s">
        <v>179</v>
      </c>
      <c r="B115" s="53" t="s">
        <v>45</v>
      </c>
      <c r="C115" s="45">
        <v>41</v>
      </c>
      <c r="D115" s="54">
        <v>43</v>
      </c>
      <c r="E115" s="44">
        <v>65</v>
      </c>
      <c r="F115" s="44">
        <v>62</v>
      </c>
      <c r="G115" s="89">
        <f>SUM(E115+F115)</f>
        <v>127</v>
      </c>
      <c r="H115" s="44" t="s">
        <v>11</v>
      </c>
      <c r="I115" s="93">
        <v>65</v>
      </c>
      <c r="J115" s="44">
        <v>65</v>
      </c>
      <c r="K115" s="94">
        <f>SUM(I115:J115)</f>
        <v>130</v>
      </c>
      <c r="L115" s="44" t="s">
        <v>11</v>
      </c>
      <c r="M115" s="91">
        <f>G115+K115</f>
        <v>257</v>
      </c>
      <c r="N115" s="68">
        <f>(M115-144)</f>
        <v>113</v>
      </c>
      <c r="P115" s="55">
        <v>20615</v>
      </c>
      <c r="R115" s="43">
        <f t="shared" si="0"/>
        <v>67</v>
      </c>
    </row>
  </sheetData>
  <sortState xmlns:xlrd2="http://schemas.microsoft.com/office/spreadsheetml/2017/richdata2" ref="A106:P115">
    <sortCondition ref="M106:M115"/>
    <sortCondition ref="K106:K115"/>
    <sortCondition ref="G106:G115"/>
  </sortState>
  <mergeCells count="10">
    <mergeCell ref="A104:M104"/>
    <mergeCell ref="A11:M11"/>
    <mergeCell ref="A1:M1"/>
    <mergeCell ref="A2:M2"/>
    <mergeCell ref="A4:M4"/>
    <mergeCell ref="A6:M6"/>
    <mergeCell ref="A8:M8"/>
    <mergeCell ref="A9:M9"/>
    <mergeCell ref="A5:M5"/>
    <mergeCell ref="A10:N10"/>
  </mergeCells>
  <phoneticPr fontId="0" type="noConversion"/>
  <conditionalFormatting sqref="N106">
    <cfRule type="cellIs" dxfId="203" priority="213" operator="lessThan">
      <formula>0</formula>
    </cfRule>
    <cfRule type="cellIs" dxfId="202" priority="214" operator="greaterThan">
      <formula>0</formula>
    </cfRule>
  </conditionalFormatting>
  <conditionalFormatting sqref="N107">
    <cfRule type="cellIs" dxfId="201" priority="211" operator="lessThan">
      <formula>0</formula>
    </cfRule>
    <cfRule type="cellIs" dxfId="200" priority="212" operator="greaterThan">
      <formula>0</formula>
    </cfRule>
  </conditionalFormatting>
  <conditionalFormatting sqref="N108">
    <cfRule type="cellIs" dxfId="199" priority="209" operator="lessThan">
      <formula>0</formula>
    </cfRule>
    <cfRule type="cellIs" dxfId="198" priority="210" operator="greaterThan">
      <formula>0</formula>
    </cfRule>
  </conditionalFormatting>
  <conditionalFormatting sqref="N109">
    <cfRule type="cellIs" dxfId="197" priority="207" operator="lessThan">
      <formula>0</formula>
    </cfRule>
    <cfRule type="cellIs" dxfId="196" priority="208" operator="greaterThan">
      <formula>0</formula>
    </cfRule>
  </conditionalFormatting>
  <conditionalFormatting sqref="N110">
    <cfRule type="cellIs" dxfId="195" priority="205" operator="lessThan">
      <formula>0</formula>
    </cfRule>
    <cfRule type="cellIs" dxfId="194" priority="206" operator="greaterThan">
      <formula>0</formula>
    </cfRule>
  </conditionalFormatting>
  <conditionalFormatting sqref="N111">
    <cfRule type="cellIs" dxfId="193" priority="203" operator="lessThan">
      <formula>0</formula>
    </cfRule>
    <cfRule type="cellIs" dxfId="192" priority="204" operator="greaterThan">
      <formula>0</formula>
    </cfRule>
  </conditionalFormatting>
  <conditionalFormatting sqref="N112">
    <cfRule type="cellIs" dxfId="191" priority="201" operator="lessThan">
      <formula>0</formula>
    </cfRule>
    <cfRule type="cellIs" dxfId="190" priority="202" operator="greaterThan">
      <formula>0</formula>
    </cfRule>
  </conditionalFormatting>
  <conditionalFormatting sqref="N113">
    <cfRule type="cellIs" dxfId="189" priority="199" operator="lessThan">
      <formula>0</formula>
    </cfRule>
    <cfRule type="cellIs" dxfId="188" priority="200" operator="greaterThan">
      <formula>0</formula>
    </cfRule>
  </conditionalFormatting>
  <conditionalFormatting sqref="N114">
    <cfRule type="cellIs" dxfId="187" priority="197" operator="lessThan">
      <formula>0</formula>
    </cfRule>
    <cfRule type="cellIs" dxfId="186" priority="198" operator="greaterThan">
      <formula>0</formula>
    </cfRule>
  </conditionalFormatting>
  <conditionalFormatting sqref="N115">
    <cfRule type="cellIs" dxfId="185" priority="195" operator="lessThan">
      <formula>0</formula>
    </cfRule>
    <cfRule type="cellIs" dxfId="184" priority="196" operator="greaterThan">
      <formula>0</formula>
    </cfRule>
  </conditionalFormatting>
  <conditionalFormatting sqref="N13">
    <cfRule type="cellIs" dxfId="183" priority="193" operator="lessThan">
      <formula>0</formula>
    </cfRule>
    <cfRule type="cellIs" dxfId="182" priority="194" operator="greaterThan">
      <formula>0</formula>
    </cfRule>
  </conditionalFormatting>
  <conditionalFormatting sqref="N14">
    <cfRule type="cellIs" dxfId="181" priority="191" operator="lessThan">
      <formula>0</formula>
    </cfRule>
    <cfRule type="cellIs" dxfId="180" priority="192" operator="greaterThan">
      <formula>0</formula>
    </cfRule>
  </conditionalFormatting>
  <conditionalFormatting sqref="N15">
    <cfRule type="cellIs" dxfId="179" priority="189" operator="lessThan">
      <formula>0</formula>
    </cfRule>
    <cfRule type="cellIs" dxfId="178" priority="190" operator="greaterThan">
      <formula>0</formula>
    </cfRule>
  </conditionalFormatting>
  <conditionalFormatting sqref="N16">
    <cfRule type="cellIs" dxfId="177" priority="187" operator="lessThan">
      <formula>0</formula>
    </cfRule>
    <cfRule type="cellIs" dxfId="176" priority="188" operator="greaterThan">
      <formula>0</formula>
    </cfRule>
  </conditionalFormatting>
  <conditionalFormatting sqref="N17">
    <cfRule type="cellIs" dxfId="175" priority="185" operator="lessThan">
      <formula>0</formula>
    </cfRule>
    <cfRule type="cellIs" dxfId="174" priority="186" operator="greaterThan">
      <formula>0</formula>
    </cfRule>
  </conditionalFormatting>
  <conditionalFormatting sqref="N18">
    <cfRule type="cellIs" dxfId="173" priority="183" operator="lessThan">
      <formula>0</formula>
    </cfRule>
    <cfRule type="cellIs" dxfId="172" priority="184" operator="greaterThan">
      <formula>0</formula>
    </cfRule>
  </conditionalFormatting>
  <conditionalFormatting sqref="N19">
    <cfRule type="cellIs" dxfId="171" priority="181" operator="lessThan">
      <formula>0</formula>
    </cfRule>
    <cfRule type="cellIs" dxfId="170" priority="182" operator="greaterThan">
      <formula>0</formula>
    </cfRule>
  </conditionalFormatting>
  <conditionalFormatting sqref="N20">
    <cfRule type="cellIs" dxfId="169" priority="179" operator="lessThan">
      <formula>0</formula>
    </cfRule>
    <cfRule type="cellIs" dxfId="168" priority="180" operator="greaterThan">
      <formula>0</formula>
    </cfRule>
  </conditionalFormatting>
  <conditionalFormatting sqref="N21">
    <cfRule type="cellIs" dxfId="167" priority="177" operator="lessThan">
      <formula>0</formula>
    </cfRule>
    <cfRule type="cellIs" dxfId="166" priority="178" operator="greaterThan">
      <formula>0</formula>
    </cfRule>
  </conditionalFormatting>
  <conditionalFormatting sqref="N22">
    <cfRule type="cellIs" dxfId="165" priority="175" operator="lessThan">
      <formula>0</formula>
    </cfRule>
    <cfRule type="cellIs" dxfId="164" priority="176" operator="greaterThan">
      <formula>0</formula>
    </cfRule>
  </conditionalFormatting>
  <conditionalFormatting sqref="N23">
    <cfRule type="cellIs" dxfId="163" priority="173" operator="lessThan">
      <formula>0</formula>
    </cfRule>
    <cfRule type="cellIs" dxfId="162" priority="174" operator="greaterThan">
      <formula>0</formula>
    </cfRule>
  </conditionalFormatting>
  <conditionalFormatting sqref="N24">
    <cfRule type="cellIs" dxfId="161" priority="171" operator="lessThan">
      <formula>0</formula>
    </cfRule>
    <cfRule type="cellIs" dxfId="160" priority="172" operator="greaterThan">
      <formula>0</formula>
    </cfRule>
  </conditionalFormatting>
  <conditionalFormatting sqref="N25">
    <cfRule type="cellIs" dxfId="159" priority="169" operator="lessThan">
      <formula>0</formula>
    </cfRule>
    <cfRule type="cellIs" dxfId="158" priority="170" operator="greaterThan">
      <formula>0</formula>
    </cfRule>
  </conditionalFormatting>
  <conditionalFormatting sqref="N26">
    <cfRule type="cellIs" dxfId="157" priority="167" operator="lessThan">
      <formula>0</formula>
    </cfRule>
    <cfRule type="cellIs" dxfId="156" priority="168" operator="greaterThan">
      <formula>0</formula>
    </cfRule>
  </conditionalFormatting>
  <conditionalFormatting sqref="N27">
    <cfRule type="cellIs" dxfId="155" priority="165" operator="lessThan">
      <formula>0</formula>
    </cfRule>
    <cfRule type="cellIs" dxfId="154" priority="166" operator="greaterThan">
      <formula>0</formula>
    </cfRule>
  </conditionalFormatting>
  <conditionalFormatting sqref="N28">
    <cfRule type="cellIs" dxfId="153" priority="163" operator="lessThan">
      <formula>0</formula>
    </cfRule>
    <cfRule type="cellIs" dxfId="152" priority="164" operator="greaterThan">
      <formula>0</formula>
    </cfRule>
  </conditionalFormatting>
  <conditionalFormatting sqref="N29">
    <cfRule type="cellIs" dxfId="151" priority="161" operator="lessThan">
      <formula>0</formula>
    </cfRule>
    <cfRule type="cellIs" dxfId="150" priority="162" operator="greaterThan">
      <formula>0</formula>
    </cfRule>
  </conditionalFormatting>
  <conditionalFormatting sqref="N30">
    <cfRule type="cellIs" dxfId="149" priority="159" operator="lessThan">
      <formula>0</formula>
    </cfRule>
    <cfRule type="cellIs" dxfId="148" priority="160" operator="greaterThan">
      <formula>0</formula>
    </cfRule>
  </conditionalFormatting>
  <conditionalFormatting sqref="N31">
    <cfRule type="cellIs" dxfId="147" priority="157" operator="lessThan">
      <formula>0</formula>
    </cfRule>
    <cfRule type="cellIs" dxfId="146" priority="158" operator="greaterThan">
      <formula>0</formula>
    </cfRule>
  </conditionalFormatting>
  <conditionalFormatting sqref="N32">
    <cfRule type="cellIs" dxfId="145" priority="155" operator="lessThan">
      <formula>0</formula>
    </cfRule>
    <cfRule type="cellIs" dxfId="144" priority="156" operator="greaterThan">
      <formula>0</formula>
    </cfRule>
  </conditionalFormatting>
  <conditionalFormatting sqref="N33">
    <cfRule type="cellIs" dxfId="143" priority="153" operator="lessThan">
      <formula>0</formula>
    </cfRule>
    <cfRule type="cellIs" dxfId="142" priority="154" operator="greaterThan">
      <formula>0</formula>
    </cfRule>
  </conditionalFormatting>
  <conditionalFormatting sqref="N34">
    <cfRule type="cellIs" dxfId="141" priority="151" operator="lessThan">
      <formula>0</formula>
    </cfRule>
    <cfRule type="cellIs" dxfId="140" priority="152" operator="greaterThan">
      <formula>0</formula>
    </cfRule>
  </conditionalFormatting>
  <conditionalFormatting sqref="N35">
    <cfRule type="cellIs" dxfId="139" priority="149" operator="lessThan">
      <formula>0</formula>
    </cfRule>
    <cfRule type="cellIs" dxfId="138" priority="150" operator="greaterThan">
      <formula>0</formula>
    </cfRule>
  </conditionalFormatting>
  <conditionalFormatting sqref="N36">
    <cfRule type="cellIs" dxfId="137" priority="147" operator="lessThan">
      <formula>0</formula>
    </cfRule>
    <cfRule type="cellIs" dxfId="136" priority="148" operator="greaterThan">
      <formula>0</formula>
    </cfRule>
  </conditionalFormatting>
  <conditionalFormatting sqref="N37">
    <cfRule type="cellIs" dxfId="135" priority="145" operator="lessThan">
      <formula>0</formula>
    </cfRule>
    <cfRule type="cellIs" dxfId="134" priority="146" operator="greaterThan">
      <formula>0</formula>
    </cfRule>
  </conditionalFormatting>
  <conditionalFormatting sqref="N38">
    <cfRule type="cellIs" dxfId="133" priority="143" operator="lessThan">
      <formula>0</formula>
    </cfRule>
    <cfRule type="cellIs" dxfId="132" priority="144" operator="greaterThan">
      <formula>0</formula>
    </cfRule>
  </conditionalFormatting>
  <conditionalFormatting sqref="N39">
    <cfRule type="cellIs" dxfId="131" priority="141" operator="lessThan">
      <formula>0</formula>
    </cfRule>
    <cfRule type="cellIs" dxfId="130" priority="142" operator="greaterThan">
      <formula>0</formula>
    </cfRule>
  </conditionalFormatting>
  <conditionalFormatting sqref="N40">
    <cfRule type="cellIs" dxfId="129" priority="139" operator="lessThan">
      <formula>0</formula>
    </cfRule>
    <cfRule type="cellIs" dxfId="128" priority="140" operator="greaterThan">
      <formula>0</formula>
    </cfRule>
  </conditionalFormatting>
  <conditionalFormatting sqref="N41">
    <cfRule type="cellIs" dxfId="127" priority="137" operator="lessThan">
      <formula>0</formula>
    </cfRule>
    <cfRule type="cellIs" dxfId="126" priority="138" operator="greaterThan">
      <formula>0</formula>
    </cfRule>
  </conditionalFormatting>
  <conditionalFormatting sqref="N42">
    <cfRule type="cellIs" dxfId="125" priority="135" operator="lessThan">
      <formula>0</formula>
    </cfRule>
    <cfRule type="cellIs" dxfId="124" priority="136" operator="greaterThan">
      <formula>0</formula>
    </cfRule>
  </conditionalFormatting>
  <conditionalFormatting sqref="N43">
    <cfRule type="cellIs" dxfId="123" priority="133" operator="lessThan">
      <formula>0</formula>
    </cfRule>
    <cfRule type="cellIs" dxfId="122" priority="134" operator="greaterThan">
      <formula>0</formula>
    </cfRule>
  </conditionalFormatting>
  <conditionalFormatting sqref="N44">
    <cfRule type="cellIs" dxfId="121" priority="131" operator="lessThan">
      <formula>0</formula>
    </cfRule>
    <cfRule type="cellIs" dxfId="120" priority="132" operator="greaterThan">
      <formula>0</formula>
    </cfRule>
  </conditionalFormatting>
  <conditionalFormatting sqref="N45">
    <cfRule type="cellIs" dxfId="119" priority="129" operator="lessThan">
      <formula>0</formula>
    </cfRule>
    <cfRule type="cellIs" dxfId="118" priority="130" operator="greaterThan">
      <formula>0</formula>
    </cfRule>
  </conditionalFormatting>
  <conditionalFormatting sqref="N46">
    <cfRule type="cellIs" dxfId="117" priority="127" operator="lessThan">
      <formula>0</formula>
    </cfRule>
    <cfRule type="cellIs" dxfId="116" priority="128" operator="greaterThan">
      <formula>0</formula>
    </cfRule>
  </conditionalFormatting>
  <conditionalFormatting sqref="N47">
    <cfRule type="cellIs" dxfId="115" priority="125" operator="lessThan">
      <formula>0</formula>
    </cfRule>
    <cfRule type="cellIs" dxfId="114" priority="126" operator="greaterThan">
      <formula>0</formula>
    </cfRule>
  </conditionalFormatting>
  <conditionalFormatting sqref="N48">
    <cfRule type="cellIs" dxfId="113" priority="123" operator="lessThan">
      <formula>0</formula>
    </cfRule>
    <cfRule type="cellIs" dxfId="112" priority="124" operator="greaterThan">
      <formula>0</formula>
    </cfRule>
  </conditionalFormatting>
  <conditionalFormatting sqref="N49">
    <cfRule type="cellIs" dxfId="111" priority="121" operator="lessThan">
      <formula>0</formula>
    </cfRule>
    <cfRule type="cellIs" dxfId="110" priority="122" operator="greaterThan">
      <formula>0</formula>
    </cfRule>
  </conditionalFormatting>
  <conditionalFormatting sqref="N50">
    <cfRule type="cellIs" dxfId="109" priority="119" operator="lessThan">
      <formula>0</formula>
    </cfRule>
    <cfRule type="cellIs" dxfId="108" priority="120" operator="greaterThan">
      <formula>0</formula>
    </cfRule>
  </conditionalFormatting>
  <conditionalFormatting sqref="N51">
    <cfRule type="cellIs" dxfId="107" priority="117" operator="lessThan">
      <formula>0</formula>
    </cfRule>
    <cfRule type="cellIs" dxfId="106" priority="118" operator="greaterThan">
      <formula>0</formula>
    </cfRule>
  </conditionalFormatting>
  <conditionalFormatting sqref="N52">
    <cfRule type="cellIs" dxfId="105" priority="115" operator="lessThan">
      <formula>0</formula>
    </cfRule>
    <cfRule type="cellIs" dxfId="104" priority="116" operator="greaterThan">
      <formula>0</formula>
    </cfRule>
  </conditionalFormatting>
  <conditionalFormatting sqref="N53">
    <cfRule type="cellIs" dxfId="103" priority="113" operator="lessThan">
      <formula>0</formula>
    </cfRule>
    <cfRule type="cellIs" dxfId="102" priority="114" operator="greaterThan">
      <formula>0</formula>
    </cfRule>
  </conditionalFormatting>
  <conditionalFormatting sqref="N54">
    <cfRule type="cellIs" dxfId="101" priority="111" operator="lessThan">
      <formula>0</formula>
    </cfRule>
    <cfRule type="cellIs" dxfId="100" priority="112" operator="greaterThan">
      <formula>0</formula>
    </cfRule>
  </conditionalFormatting>
  <conditionalFormatting sqref="N55">
    <cfRule type="cellIs" dxfId="99" priority="109" operator="lessThan">
      <formula>0</formula>
    </cfRule>
    <cfRule type="cellIs" dxfId="98" priority="110" operator="greaterThan">
      <formula>0</formula>
    </cfRule>
  </conditionalFormatting>
  <conditionalFormatting sqref="N56">
    <cfRule type="cellIs" dxfId="97" priority="107" operator="lessThan">
      <formula>0</formula>
    </cfRule>
    <cfRule type="cellIs" dxfId="96" priority="108" operator="greaterThan">
      <formula>0</formula>
    </cfRule>
  </conditionalFormatting>
  <conditionalFormatting sqref="N57">
    <cfRule type="cellIs" dxfId="95" priority="105" operator="lessThan">
      <formula>0</formula>
    </cfRule>
    <cfRule type="cellIs" dxfId="94" priority="106" operator="greaterThan">
      <formula>0</formula>
    </cfRule>
  </conditionalFormatting>
  <conditionalFormatting sqref="N58">
    <cfRule type="cellIs" dxfId="93" priority="103" operator="lessThan">
      <formula>0</formula>
    </cfRule>
    <cfRule type="cellIs" dxfId="92" priority="104" operator="greaterThan">
      <formula>0</formula>
    </cfRule>
  </conditionalFormatting>
  <conditionalFormatting sqref="N59">
    <cfRule type="cellIs" dxfId="91" priority="101" operator="lessThan">
      <formula>0</formula>
    </cfRule>
    <cfRule type="cellIs" dxfId="90" priority="102" operator="greaterThan">
      <formula>0</formula>
    </cfRule>
  </conditionalFormatting>
  <conditionalFormatting sqref="N60">
    <cfRule type="cellIs" dxfId="89" priority="99" operator="lessThan">
      <formula>0</formula>
    </cfRule>
    <cfRule type="cellIs" dxfId="88" priority="100" operator="greaterThan">
      <formula>0</formula>
    </cfRule>
  </conditionalFormatting>
  <conditionalFormatting sqref="N61">
    <cfRule type="cellIs" dxfId="87" priority="97" operator="lessThan">
      <formula>0</formula>
    </cfRule>
    <cfRule type="cellIs" dxfId="86" priority="98" operator="greaterThan">
      <formula>0</formula>
    </cfRule>
  </conditionalFormatting>
  <conditionalFormatting sqref="N62">
    <cfRule type="cellIs" dxfId="85" priority="95" operator="lessThan">
      <formula>0</formula>
    </cfRule>
    <cfRule type="cellIs" dxfId="84" priority="96" operator="greaterThan">
      <formula>0</formula>
    </cfRule>
  </conditionalFormatting>
  <conditionalFormatting sqref="N63">
    <cfRule type="cellIs" dxfId="83" priority="93" operator="lessThan">
      <formula>0</formula>
    </cfRule>
    <cfRule type="cellIs" dxfId="82" priority="94" operator="greaterThan">
      <formula>0</formula>
    </cfRule>
  </conditionalFormatting>
  <conditionalFormatting sqref="N64">
    <cfRule type="cellIs" dxfId="81" priority="91" operator="lessThan">
      <formula>0</formula>
    </cfRule>
    <cfRule type="cellIs" dxfId="80" priority="92" operator="greaterThan">
      <formula>0</formula>
    </cfRule>
  </conditionalFormatting>
  <conditionalFormatting sqref="N65">
    <cfRule type="cellIs" dxfId="79" priority="89" operator="lessThan">
      <formula>0</formula>
    </cfRule>
    <cfRule type="cellIs" dxfId="78" priority="90" operator="greaterThan">
      <formula>0</formula>
    </cfRule>
  </conditionalFormatting>
  <conditionalFormatting sqref="N66">
    <cfRule type="cellIs" dxfId="77" priority="87" operator="lessThan">
      <formula>0</formula>
    </cfRule>
    <cfRule type="cellIs" dxfId="76" priority="88" operator="greaterThan">
      <formula>0</formula>
    </cfRule>
  </conditionalFormatting>
  <conditionalFormatting sqref="N67">
    <cfRule type="cellIs" dxfId="75" priority="85" operator="lessThan">
      <formula>0</formula>
    </cfRule>
    <cfRule type="cellIs" dxfId="74" priority="86" operator="greaterThan">
      <formula>0</formula>
    </cfRule>
  </conditionalFormatting>
  <conditionalFormatting sqref="N68">
    <cfRule type="cellIs" dxfId="73" priority="83" operator="lessThan">
      <formula>0</formula>
    </cfRule>
    <cfRule type="cellIs" dxfId="72" priority="84" operator="greaterThan">
      <formula>0</formula>
    </cfRule>
  </conditionalFormatting>
  <conditionalFormatting sqref="N69">
    <cfRule type="cellIs" dxfId="71" priority="81" operator="lessThan">
      <formula>0</formula>
    </cfRule>
    <cfRule type="cellIs" dxfId="70" priority="82" operator="greaterThan">
      <formula>0</formula>
    </cfRule>
  </conditionalFormatting>
  <conditionalFormatting sqref="N70">
    <cfRule type="cellIs" dxfId="69" priority="79" operator="lessThan">
      <formula>0</formula>
    </cfRule>
    <cfRule type="cellIs" dxfId="68" priority="80" operator="greaterThan">
      <formula>0</formula>
    </cfRule>
  </conditionalFormatting>
  <conditionalFormatting sqref="N71">
    <cfRule type="cellIs" dxfId="67" priority="77" operator="lessThan">
      <formula>0</formula>
    </cfRule>
    <cfRule type="cellIs" dxfId="66" priority="78" operator="greaterThan">
      <formula>0</formula>
    </cfRule>
  </conditionalFormatting>
  <conditionalFormatting sqref="N72">
    <cfRule type="cellIs" dxfId="65" priority="75" operator="lessThan">
      <formula>0</formula>
    </cfRule>
    <cfRule type="cellIs" dxfId="64" priority="76" operator="greaterThan">
      <formula>0</formula>
    </cfRule>
  </conditionalFormatting>
  <conditionalFormatting sqref="N73">
    <cfRule type="cellIs" dxfId="63" priority="73" operator="lessThan">
      <formula>0</formula>
    </cfRule>
    <cfRule type="cellIs" dxfId="62" priority="74" operator="greaterThan">
      <formula>0</formula>
    </cfRule>
  </conditionalFormatting>
  <conditionalFormatting sqref="N74">
    <cfRule type="cellIs" dxfId="61" priority="71" operator="lessThan">
      <formula>0</formula>
    </cfRule>
    <cfRule type="cellIs" dxfId="60" priority="72" operator="greaterThan">
      <formula>0</formula>
    </cfRule>
  </conditionalFormatting>
  <conditionalFormatting sqref="N75">
    <cfRule type="cellIs" dxfId="59" priority="69" operator="lessThan">
      <formula>0</formula>
    </cfRule>
    <cfRule type="cellIs" dxfId="58" priority="70" operator="greaterThan">
      <formula>0</formula>
    </cfRule>
  </conditionalFormatting>
  <conditionalFormatting sqref="N76">
    <cfRule type="cellIs" dxfId="57" priority="67" operator="lessThan">
      <formula>0</formula>
    </cfRule>
    <cfRule type="cellIs" dxfId="56" priority="68" operator="greaterThan">
      <formula>0</formula>
    </cfRule>
  </conditionalFormatting>
  <conditionalFormatting sqref="N77">
    <cfRule type="cellIs" dxfId="55" priority="65" operator="lessThan">
      <formula>0</formula>
    </cfRule>
    <cfRule type="cellIs" dxfId="54" priority="66" operator="greaterThan">
      <formula>0</formula>
    </cfRule>
  </conditionalFormatting>
  <conditionalFormatting sqref="N78">
    <cfRule type="cellIs" dxfId="53" priority="63" operator="lessThan">
      <formula>0</formula>
    </cfRule>
    <cfRule type="cellIs" dxfId="52" priority="64" operator="greaterThan">
      <formula>0</formula>
    </cfRule>
  </conditionalFormatting>
  <conditionalFormatting sqref="N79">
    <cfRule type="cellIs" dxfId="51" priority="61" operator="lessThan">
      <formula>0</formula>
    </cfRule>
    <cfRule type="cellIs" dxfId="50" priority="62" operator="greaterThan">
      <formula>0</formula>
    </cfRule>
  </conditionalFormatting>
  <conditionalFormatting sqref="N80">
    <cfRule type="cellIs" dxfId="49" priority="59" operator="lessThan">
      <formula>0</formula>
    </cfRule>
    <cfRule type="cellIs" dxfId="48" priority="60" operator="greaterThan">
      <formula>0</formula>
    </cfRule>
  </conditionalFormatting>
  <conditionalFormatting sqref="N81">
    <cfRule type="cellIs" dxfId="47" priority="57" operator="lessThan">
      <formula>0</formula>
    </cfRule>
    <cfRule type="cellIs" dxfId="46" priority="58" operator="greaterThan">
      <formula>0</formula>
    </cfRule>
  </conditionalFormatting>
  <conditionalFormatting sqref="N82">
    <cfRule type="cellIs" dxfId="45" priority="55" operator="lessThan">
      <formula>0</formula>
    </cfRule>
    <cfRule type="cellIs" dxfId="44" priority="56" operator="greaterThan">
      <formula>0</formula>
    </cfRule>
  </conditionalFormatting>
  <conditionalFormatting sqref="N83">
    <cfRule type="cellIs" dxfId="43" priority="53" operator="lessThan">
      <formula>0</formula>
    </cfRule>
    <cfRule type="cellIs" dxfId="42" priority="54" operator="greaterThan">
      <formula>0</formula>
    </cfRule>
  </conditionalFormatting>
  <conditionalFormatting sqref="N84">
    <cfRule type="cellIs" dxfId="41" priority="51" operator="lessThan">
      <formula>0</formula>
    </cfRule>
    <cfRule type="cellIs" dxfId="40" priority="52" operator="greaterThan">
      <formula>0</formula>
    </cfRule>
  </conditionalFormatting>
  <conditionalFormatting sqref="N85">
    <cfRule type="cellIs" dxfId="39" priority="49" operator="lessThan">
      <formula>0</formula>
    </cfRule>
    <cfRule type="cellIs" dxfId="38" priority="50" operator="greaterThan">
      <formula>0</formula>
    </cfRule>
  </conditionalFormatting>
  <conditionalFormatting sqref="N86">
    <cfRule type="cellIs" dxfId="37" priority="47" operator="lessThan">
      <formula>0</formula>
    </cfRule>
    <cfRule type="cellIs" dxfId="36" priority="48" operator="greaterThan">
      <formula>0</formula>
    </cfRule>
  </conditionalFormatting>
  <conditionalFormatting sqref="N87">
    <cfRule type="cellIs" dxfId="35" priority="45" operator="lessThan">
      <formula>0</formula>
    </cfRule>
    <cfRule type="cellIs" dxfId="34" priority="46" operator="greaterThan">
      <formula>0</formula>
    </cfRule>
  </conditionalFormatting>
  <conditionalFormatting sqref="N88">
    <cfRule type="cellIs" dxfId="33" priority="43" operator="lessThan">
      <formula>0</formula>
    </cfRule>
    <cfRule type="cellIs" dxfId="32" priority="44" operator="greaterThan">
      <formula>0</formula>
    </cfRule>
  </conditionalFormatting>
  <conditionalFormatting sqref="N89">
    <cfRule type="cellIs" dxfId="31" priority="41" operator="lessThan">
      <formula>0</formula>
    </cfRule>
    <cfRule type="cellIs" dxfId="30" priority="42" operator="greaterThan">
      <formula>0</formula>
    </cfRule>
  </conditionalFormatting>
  <conditionalFormatting sqref="N90">
    <cfRule type="cellIs" dxfId="29" priority="39" operator="lessThan">
      <formula>0</formula>
    </cfRule>
    <cfRule type="cellIs" dxfId="28" priority="40" operator="greaterThan">
      <formula>0</formula>
    </cfRule>
  </conditionalFormatting>
  <conditionalFormatting sqref="N91">
    <cfRule type="cellIs" dxfId="27" priority="37" operator="lessThan">
      <formula>0</formula>
    </cfRule>
    <cfRule type="cellIs" dxfId="26" priority="38" operator="greaterThan">
      <formula>0</formula>
    </cfRule>
  </conditionalFormatting>
  <conditionalFormatting sqref="N92">
    <cfRule type="cellIs" dxfId="25" priority="35" operator="lessThan">
      <formula>0</formula>
    </cfRule>
    <cfRule type="cellIs" dxfId="24" priority="36" operator="greaterThan">
      <formula>0</formula>
    </cfRule>
  </conditionalFormatting>
  <conditionalFormatting sqref="N93">
    <cfRule type="cellIs" dxfId="23" priority="33" operator="lessThan">
      <formula>0</formula>
    </cfRule>
    <cfRule type="cellIs" dxfId="22" priority="34" operator="greaterThan">
      <formula>0</formula>
    </cfRule>
  </conditionalFormatting>
  <conditionalFormatting sqref="N94">
    <cfRule type="cellIs" dxfId="21" priority="31" operator="lessThan">
      <formula>0</formula>
    </cfRule>
    <cfRule type="cellIs" dxfId="20" priority="32" operator="greaterThan">
      <formula>0</formula>
    </cfRule>
  </conditionalFormatting>
  <conditionalFormatting sqref="N95">
    <cfRule type="cellIs" dxfId="19" priority="29" operator="lessThan">
      <formula>0</formula>
    </cfRule>
    <cfRule type="cellIs" dxfId="18" priority="30" operator="greaterThan">
      <formula>0</formula>
    </cfRule>
  </conditionalFormatting>
  <conditionalFormatting sqref="N96">
    <cfRule type="cellIs" dxfId="17" priority="27" operator="lessThan">
      <formula>0</formula>
    </cfRule>
    <cfRule type="cellIs" dxfId="16" priority="28" operator="greaterThan">
      <formula>0</formula>
    </cfRule>
  </conditionalFormatting>
  <conditionalFormatting sqref="N97">
    <cfRule type="cellIs" dxfId="15" priority="25" operator="lessThan">
      <formula>0</formula>
    </cfRule>
    <cfRule type="cellIs" dxfId="14" priority="26" operator="greaterThan">
      <formula>0</formula>
    </cfRule>
  </conditionalFormatting>
  <conditionalFormatting sqref="N98">
    <cfRule type="cellIs" dxfId="13" priority="23" operator="lessThan">
      <formula>0</formula>
    </cfRule>
    <cfRule type="cellIs" dxfId="12" priority="24" operator="greaterThan">
      <formula>0</formula>
    </cfRule>
  </conditionalFormatting>
  <conditionalFormatting sqref="N99">
    <cfRule type="cellIs" dxfId="11" priority="21" operator="lessThan">
      <formula>0</formula>
    </cfRule>
    <cfRule type="cellIs" dxfId="10" priority="22" operator="greaterThan">
      <formula>0</formula>
    </cfRule>
  </conditionalFormatting>
  <conditionalFormatting sqref="N100">
    <cfRule type="cellIs" dxfId="9" priority="19" operator="lessThan">
      <formula>0</formula>
    </cfRule>
    <cfRule type="cellIs" dxfId="8" priority="20" operator="greaterThan">
      <formula>0</formula>
    </cfRule>
  </conditionalFormatting>
  <conditionalFormatting sqref="N101">
    <cfRule type="cellIs" dxfId="7" priority="17" operator="lessThan">
      <formula>0</formula>
    </cfRule>
    <cfRule type="cellIs" dxfId="6" priority="18" operator="greaterThan">
      <formula>0</formula>
    </cfRule>
  </conditionalFormatting>
  <conditionalFormatting sqref="N102">
    <cfRule type="cellIs" dxfId="5" priority="15" operator="lessThan">
      <formula>0</formula>
    </cfRule>
    <cfRule type="cellIs" dxfId="4" priority="16" operator="greaterThan">
      <formula>0</formula>
    </cfRule>
  </conditionalFormatting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193"/>
  <sheetViews>
    <sheetView zoomScale="70" zoomScaleNormal="70" workbookViewId="0">
      <selection sqref="A1:M1"/>
    </sheetView>
  </sheetViews>
  <sheetFormatPr baseColWidth="10" defaultRowHeight="18.75"/>
  <cols>
    <col min="1" max="1" width="37.7109375" style="1" bestFit="1" customWidth="1"/>
    <col min="2" max="3" width="7.7109375" style="35" customWidth="1"/>
    <col min="4" max="11" width="6.7109375" style="2" customWidth="1"/>
    <col min="12" max="12" width="6.28515625" style="1" customWidth="1"/>
    <col min="13" max="13" width="8.28515625" style="1" customWidth="1"/>
    <col min="14" max="14" width="11.5703125" style="49" bestFit="1" customWidth="1"/>
    <col min="15" max="15" width="2.85546875" style="1" customWidth="1"/>
    <col min="16" max="16" width="17.85546875" style="35" customWidth="1"/>
    <col min="17" max="17" width="3.28515625" style="1" customWidth="1"/>
    <col min="18" max="18" width="16" style="1" customWidth="1"/>
    <col min="19" max="16384" width="11.42578125" style="1"/>
  </cols>
  <sheetData>
    <row r="1" spans="1:18" ht="30.75">
      <c r="A1" s="151" t="s">
        <v>6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</row>
    <row r="2" spans="1:18" ht="30.75">
      <c r="A2" s="151" t="s">
        <v>7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</row>
    <row r="3" spans="1:18" ht="19.5" thickBot="1">
      <c r="B3" s="1"/>
      <c r="C3" s="1"/>
      <c r="D3" s="1"/>
      <c r="E3" s="1"/>
      <c r="F3" s="1"/>
      <c r="G3" s="1"/>
      <c r="H3" s="1"/>
      <c r="I3" s="1"/>
      <c r="J3" s="1"/>
      <c r="K3" s="1"/>
    </row>
    <row r="4" spans="1:18" ht="26.25" thickBot="1">
      <c r="A4" s="157" t="str">
        <f>'CAB 0-9'!A4:M4</f>
        <v>MIRAMAR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9"/>
    </row>
    <row r="5" spans="1:18" ht="26.25" thickBot="1">
      <c r="A5" s="157" t="str">
        <f>'CAB 0-9'!A5:M5</f>
        <v>LINKS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9"/>
    </row>
    <row r="6" spans="1:18" ht="37.5">
      <c r="A6" s="160" t="s">
        <v>9</v>
      </c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</row>
    <row r="7" spans="1:18" ht="20.25">
      <c r="A7" s="60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R7" s="61">
        <v>45383</v>
      </c>
    </row>
    <row r="8" spans="1:18" ht="19.5">
      <c r="A8" s="154" t="s">
        <v>17</v>
      </c>
      <c r="B8" s="154"/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</row>
    <row r="9" spans="1:18" ht="19.5">
      <c r="A9" s="155" t="str">
        <f>'CAB 0-9'!A9:M9</f>
        <v>25 Y 26 DE ABRIL DE 2023</v>
      </c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</row>
    <row r="10" spans="1:18" ht="20.25" thickBot="1">
      <c r="A10" s="161" t="s">
        <v>25</v>
      </c>
      <c r="B10" s="161"/>
      <c r="C10" s="161"/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</row>
    <row r="11" spans="1:18" ht="20.25" thickBot="1">
      <c r="A11" s="148" t="s">
        <v>21</v>
      </c>
      <c r="B11" s="149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66" t="s">
        <v>23</v>
      </c>
      <c r="P11" s="1"/>
    </row>
    <row r="12" spans="1:18" s="88" customFormat="1" ht="20.25" thickBot="1">
      <c r="A12" s="4" t="s">
        <v>0</v>
      </c>
      <c r="B12" s="5" t="s">
        <v>8</v>
      </c>
      <c r="C12" s="5" t="s">
        <v>26</v>
      </c>
      <c r="D12" s="4" t="s">
        <v>1</v>
      </c>
      <c r="E12" s="4" t="s">
        <v>2</v>
      </c>
      <c r="F12" s="4" t="s">
        <v>3</v>
      </c>
      <c r="G12" s="4" t="s">
        <v>4</v>
      </c>
      <c r="H12" s="4" t="s">
        <v>5</v>
      </c>
      <c r="I12" s="4" t="s">
        <v>2</v>
      </c>
      <c r="J12" s="4" t="s">
        <v>3</v>
      </c>
      <c r="K12" s="4" t="s">
        <v>4</v>
      </c>
      <c r="L12" s="4" t="s">
        <v>5</v>
      </c>
      <c r="M12" s="38" t="s">
        <v>10</v>
      </c>
      <c r="N12" s="67" t="s">
        <v>24</v>
      </c>
      <c r="R12" s="42" t="s">
        <v>20</v>
      </c>
    </row>
    <row r="13" spans="1:18" ht="19.5">
      <c r="A13" s="56"/>
      <c r="B13" s="53"/>
      <c r="C13" s="45"/>
      <c r="D13" s="54"/>
      <c r="E13" s="44"/>
      <c r="F13" s="44"/>
      <c r="G13" s="45">
        <f t="shared" ref="G13:G14" si="0">SUM(E13+F13)</f>
        <v>0</v>
      </c>
      <c r="H13" s="90">
        <f t="shared" ref="H13:H14" si="1">(G13-D13)</f>
        <v>0</v>
      </c>
      <c r="I13" s="44"/>
      <c r="J13" s="45"/>
      <c r="K13" s="45">
        <f t="shared" ref="K13:K14" si="2">SUM(I13:J13)</f>
        <v>0</v>
      </c>
      <c r="L13" s="92">
        <f t="shared" ref="L13:L14" si="3">(K13-D13)</f>
        <v>0</v>
      </c>
      <c r="M13" s="74">
        <f t="shared" ref="M13:M14" si="4">G13+K13</f>
        <v>0</v>
      </c>
      <c r="N13" s="68">
        <f t="shared" ref="N13:N14" si="5">(M13-144)</f>
        <v>-144</v>
      </c>
      <c r="P13" s="55"/>
      <c r="R13" s="43">
        <f xml:space="preserve"> DATEDIF(P13,$R$7,"y")</f>
        <v>124</v>
      </c>
    </row>
    <row r="14" spans="1:18" ht="19.5">
      <c r="A14" s="56"/>
      <c r="B14" s="53"/>
      <c r="C14" s="45"/>
      <c r="D14" s="54"/>
      <c r="E14" s="44"/>
      <c r="F14" s="44"/>
      <c r="G14" s="45">
        <f t="shared" si="0"/>
        <v>0</v>
      </c>
      <c r="H14" s="90">
        <f t="shared" si="1"/>
        <v>0</v>
      </c>
      <c r="I14" s="44"/>
      <c r="J14" s="45"/>
      <c r="K14" s="45">
        <f t="shared" si="2"/>
        <v>0</v>
      </c>
      <c r="L14" s="92">
        <f t="shared" si="3"/>
        <v>0</v>
      </c>
      <c r="M14" s="74">
        <f t="shared" si="4"/>
        <v>0</v>
      </c>
      <c r="N14" s="68">
        <f t="shared" si="5"/>
        <v>-144</v>
      </c>
      <c r="P14" s="55"/>
      <c r="R14" s="43">
        <f t="shared" ref="R14:R76" si="6" xml:space="preserve"> DATEDIF(P14,$R$7,"y")</f>
        <v>124</v>
      </c>
    </row>
    <row r="15" spans="1:18" ht="19.5">
      <c r="A15" s="56"/>
      <c r="B15" s="53"/>
      <c r="C15" s="45"/>
      <c r="D15" s="54"/>
      <c r="E15" s="44"/>
      <c r="F15" s="44"/>
      <c r="G15" s="45">
        <f t="shared" ref="G15:G78" si="7">SUM(E15+F15)</f>
        <v>0</v>
      </c>
      <c r="H15" s="90">
        <f t="shared" ref="H15:H78" si="8">(G15-D15)</f>
        <v>0</v>
      </c>
      <c r="I15" s="44"/>
      <c r="J15" s="45"/>
      <c r="K15" s="45">
        <f t="shared" ref="K15:K78" si="9">SUM(I15:J15)</f>
        <v>0</v>
      </c>
      <c r="L15" s="92">
        <f t="shared" ref="L15:L78" si="10">(K15-D15)</f>
        <v>0</v>
      </c>
      <c r="M15" s="74">
        <f t="shared" ref="M15:M78" si="11">G15+K15</f>
        <v>0</v>
      </c>
      <c r="N15" s="68">
        <f t="shared" ref="N15:N78" si="12">(M15-144)</f>
        <v>-144</v>
      </c>
      <c r="P15" s="55"/>
      <c r="R15" s="43">
        <f t="shared" si="6"/>
        <v>124</v>
      </c>
    </row>
    <row r="16" spans="1:18" ht="19.5">
      <c r="A16" s="56"/>
      <c r="B16" s="53"/>
      <c r="C16" s="45"/>
      <c r="D16" s="54"/>
      <c r="E16" s="44"/>
      <c r="F16" s="44"/>
      <c r="G16" s="45">
        <f t="shared" si="7"/>
        <v>0</v>
      </c>
      <c r="H16" s="90">
        <f t="shared" si="8"/>
        <v>0</v>
      </c>
      <c r="I16" s="44"/>
      <c r="J16" s="45"/>
      <c r="K16" s="45">
        <f t="shared" si="9"/>
        <v>0</v>
      </c>
      <c r="L16" s="92">
        <f t="shared" si="10"/>
        <v>0</v>
      </c>
      <c r="M16" s="74">
        <f t="shared" si="11"/>
        <v>0</v>
      </c>
      <c r="N16" s="68">
        <f t="shared" si="12"/>
        <v>-144</v>
      </c>
      <c r="P16" s="55"/>
      <c r="R16" s="43">
        <f t="shared" si="6"/>
        <v>124</v>
      </c>
    </row>
    <row r="17" spans="1:18" ht="19.5">
      <c r="A17" s="56"/>
      <c r="B17" s="53"/>
      <c r="C17" s="45"/>
      <c r="D17" s="54"/>
      <c r="E17" s="44"/>
      <c r="F17" s="44"/>
      <c r="G17" s="45">
        <f t="shared" si="7"/>
        <v>0</v>
      </c>
      <c r="H17" s="90">
        <f t="shared" si="8"/>
        <v>0</v>
      </c>
      <c r="I17" s="44"/>
      <c r="J17" s="45"/>
      <c r="K17" s="45">
        <f t="shared" si="9"/>
        <v>0</v>
      </c>
      <c r="L17" s="92">
        <f t="shared" si="10"/>
        <v>0</v>
      </c>
      <c r="M17" s="74">
        <f t="shared" si="11"/>
        <v>0</v>
      </c>
      <c r="N17" s="68">
        <f t="shared" si="12"/>
        <v>-144</v>
      </c>
      <c r="P17" s="55"/>
      <c r="R17" s="43">
        <f t="shared" si="6"/>
        <v>124</v>
      </c>
    </row>
    <row r="18" spans="1:18" ht="19.5">
      <c r="A18" s="56"/>
      <c r="B18" s="53"/>
      <c r="C18" s="45"/>
      <c r="D18" s="54"/>
      <c r="E18" s="44"/>
      <c r="F18" s="44"/>
      <c r="G18" s="45">
        <f t="shared" si="7"/>
        <v>0</v>
      </c>
      <c r="H18" s="90">
        <f t="shared" si="8"/>
        <v>0</v>
      </c>
      <c r="I18" s="44"/>
      <c r="J18" s="45"/>
      <c r="K18" s="45">
        <f t="shared" si="9"/>
        <v>0</v>
      </c>
      <c r="L18" s="92">
        <f t="shared" si="10"/>
        <v>0</v>
      </c>
      <c r="M18" s="74">
        <f t="shared" si="11"/>
        <v>0</v>
      </c>
      <c r="N18" s="68">
        <f t="shared" si="12"/>
        <v>-144</v>
      </c>
      <c r="P18" s="55"/>
      <c r="R18" s="43">
        <f t="shared" si="6"/>
        <v>124</v>
      </c>
    </row>
    <row r="19" spans="1:18" ht="19.5">
      <c r="A19" s="56"/>
      <c r="B19" s="53"/>
      <c r="C19" s="45"/>
      <c r="D19" s="54"/>
      <c r="E19" s="44"/>
      <c r="F19" s="44"/>
      <c r="G19" s="45">
        <f t="shared" si="7"/>
        <v>0</v>
      </c>
      <c r="H19" s="90">
        <f t="shared" si="8"/>
        <v>0</v>
      </c>
      <c r="I19" s="44"/>
      <c r="J19" s="45"/>
      <c r="K19" s="45">
        <f t="shared" si="9"/>
        <v>0</v>
      </c>
      <c r="L19" s="92">
        <f t="shared" si="10"/>
        <v>0</v>
      </c>
      <c r="M19" s="74">
        <f t="shared" si="11"/>
        <v>0</v>
      </c>
      <c r="N19" s="68">
        <f t="shared" si="12"/>
        <v>-144</v>
      </c>
      <c r="P19" s="55"/>
      <c r="R19" s="43">
        <f t="shared" si="6"/>
        <v>124</v>
      </c>
    </row>
    <row r="20" spans="1:18" ht="19.5">
      <c r="A20" s="56"/>
      <c r="B20" s="53"/>
      <c r="C20" s="45"/>
      <c r="D20" s="54"/>
      <c r="E20" s="44"/>
      <c r="F20" s="44"/>
      <c r="G20" s="45">
        <f t="shared" si="7"/>
        <v>0</v>
      </c>
      <c r="H20" s="90">
        <f t="shared" si="8"/>
        <v>0</v>
      </c>
      <c r="I20" s="44"/>
      <c r="J20" s="45"/>
      <c r="K20" s="45">
        <f t="shared" si="9"/>
        <v>0</v>
      </c>
      <c r="L20" s="92">
        <f t="shared" si="10"/>
        <v>0</v>
      </c>
      <c r="M20" s="74">
        <f t="shared" si="11"/>
        <v>0</v>
      </c>
      <c r="N20" s="68">
        <f t="shared" si="12"/>
        <v>-144</v>
      </c>
      <c r="P20" s="55"/>
      <c r="R20" s="43">
        <f t="shared" si="6"/>
        <v>124</v>
      </c>
    </row>
    <row r="21" spans="1:18" ht="19.5">
      <c r="A21" s="56"/>
      <c r="B21" s="53"/>
      <c r="C21" s="45"/>
      <c r="D21" s="54"/>
      <c r="E21" s="44"/>
      <c r="F21" s="44"/>
      <c r="G21" s="45">
        <f t="shared" si="7"/>
        <v>0</v>
      </c>
      <c r="H21" s="90">
        <f t="shared" si="8"/>
        <v>0</v>
      </c>
      <c r="I21" s="44"/>
      <c r="J21" s="45"/>
      <c r="K21" s="45">
        <f t="shared" si="9"/>
        <v>0</v>
      </c>
      <c r="L21" s="92">
        <f t="shared" si="10"/>
        <v>0</v>
      </c>
      <c r="M21" s="74">
        <f t="shared" si="11"/>
        <v>0</v>
      </c>
      <c r="N21" s="68">
        <f t="shared" si="12"/>
        <v>-144</v>
      </c>
      <c r="P21" s="55"/>
      <c r="R21" s="43">
        <f t="shared" si="6"/>
        <v>124</v>
      </c>
    </row>
    <row r="22" spans="1:18" ht="19.5">
      <c r="A22" s="56"/>
      <c r="B22" s="53"/>
      <c r="C22" s="45"/>
      <c r="D22" s="54"/>
      <c r="E22" s="44"/>
      <c r="F22" s="44"/>
      <c r="G22" s="45">
        <f t="shared" si="7"/>
        <v>0</v>
      </c>
      <c r="H22" s="90">
        <f t="shared" si="8"/>
        <v>0</v>
      </c>
      <c r="I22" s="44"/>
      <c r="J22" s="45"/>
      <c r="K22" s="45">
        <f t="shared" si="9"/>
        <v>0</v>
      </c>
      <c r="L22" s="92">
        <f t="shared" si="10"/>
        <v>0</v>
      </c>
      <c r="M22" s="74">
        <f t="shared" si="11"/>
        <v>0</v>
      </c>
      <c r="N22" s="68">
        <f t="shared" si="12"/>
        <v>-144</v>
      </c>
      <c r="P22" s="55"/>
      <c r="R22" s="43">
        <f t="shared" si="6"/>
        <v>124</v>
      </c>
    </row>
    <row r="23" spans="1:18" ht="19.5">
      <c r="A23" s="56"/>
      <c r="B23" s="53"/>
      <c r="C23" s="45"/>
      <c r="D23" s="54"/>
      <c r="E23" s="44"/>
      <c r="F23" s="44"/>
      <c r="G23" s="45">
        <f t="shared" si="7"/>
        <v>0</v>
      </c>
      <c r="H23" s="90">
        <f t="shared" si="8"/>
        <v>0</v>
      </c>
      <c r="I23" s="44"/>
      <c r="J23" s="45"/>
      <c r="K23" s="45">
        <f t="shared" si="9"/>
        <v>0</v>
      </c>
      <c r="L23" s="92">
        <f t="shared" si="10"/>
        <v>0</v>
      </c>
      <c r="M23" s="74">
        <f t="shared" si="11"/>
        <v>0</v>
      </c>
      <c r="N23" s="68">
        <f t="shared" si="12"/>
        <v>-144</v>
      </c>
      <c r="P23" s="55"/>
      <c r="R23" s="43">
        <f t="shared" si="6"/>
        <v>124</v>
      </c>
    </row>
    <row r="24" spans="1:18" ht="19.5">
      <c r="A24" s="56"/>
      <c r="B24" s="53"/>
      <c r="C24" s="45"/>
      <c r="D24" s="54"/>
      <c r="E24" s="44"/>
      <c r="F24" s="44"/>
      <c r="G24" s="45">
        <f t="shared" si="7"/>
        <v>0</v>
      </c>
      <c r="H24" s="90">
        <f t="shared" si="8"/>
        <v>0</v>
      </c>
      <c r="I24" s="44"/>
      <c r="J24" s="45"/>
      <c r="K24" s="45">
        <f t="shared" si="9"/>
        <v>0</v>
      </c>
      <c r="L24" s="92">
        <f t="shared" si="10"/>
        <v>0</v>
      </c>
      <c r="M24" s="74">
        <f t="shared" si="11"/>
        <v>0</v>
      </c>
      <c r="N24" s="68">
        <f t="shared" si="12"/>
        <v>-144</v>
      </c>
      <c r="P24" s="55"/>
      <c r="R24" s="43">
        <f t="shared" si="6"/>
        <v>124</v>
      </c>
    </row>
    <row r="25" spans="1:18" ht="19.5">
      <c r="A25" s="56"/>
      <c r="B25" s="53"/>
      <c r="C25" s="45"/>
      <c r="D25" s="54"/>
      <c r="E25" s="44"/>
      <c r="F25" s="44"/>
      <c r="G25" s="45">
        <f t="shared" si="7"/>
        <v>0</v>
      </c>
      <c r="H25" s="90">
        <f t="shared" si="8"/>
        <v>0</v>
      </c>
      <c r="I25" s="44"/>
      <c r="J25" s="45"/>
      <c r="K25" s="45">
        <f t="shared" si="9"/>
        <v>0</v>
      </c>
      <c r="L25" s="92">
        <f t="shared" si="10"/>
        <v>0</v>
      </c>
      <c r="M25" s="74">
        <f t="shared" si="11"/>
        <v>0</v>
      </c>
      <c r="N25" s="68">
        <f t="shared" si="12"/>
        <v>-144</v>
      </c>
      <c r="P25" s="55"/>
      <c r="R25" s="43">
        <f t="shared" si="6"/>
        <v>124</v>
      </c>
    </row>
    <row r="26" spans="1:18" ht="19.5">
      <c r="A26" s="56"/>
      <c r="B26" s="53"/>
      <c r="C26" s="45"/>
      <c r="D26" s="54"/>
      <c r="E26" s="44"/>
      <c r="F26" s="44"/>
      <c r="G26" s="45">
        <f t="shared" si="7"/>
        <v>0</v>
      </c>
      <c r="H26" s="90">
        <f t="shared" si="8"/>
        <v>0</v>
      </c>
      <c r="I26" s="44"/>
      <c r="J26" s="45"/>
      <c r="K26" s="45">
        <f t="shared" si="9"/>
        <v>0</v>
      </c>
      <c r="L26" s="92">
        <f t="shared" si="10"/>
        <v>0</v>
      </c>
      <c r="M26" s="74">
        <f t="shared" si="11"/>
        <v>0</v>
      </c>
      <c r="N26" s="68">
        <f t="shared" si="12"/>
        <v>-144</v>
      </c>
      <c r="P26" s="55"/>
      <c r="R26" s="43">
        <f t="shared" si="6"/>
        <v>124</v>
      </c>
    </row>
    <row r="27" spans="1:18" ht="19.5">
      <c r="A27" s="56"/>
      <c r="B27" s="53"/>
      <c r="C27" s="45"/>
      <c r="D27" s="54"/>
      <c r="E27" s="44"/>
      <c r="F27" s="44"/>
      <c r="G27" s="45">
        <f t="shared" si="7"/>
        <v>0</v>
      </c>
      <c r="H27" s="90">
        <f t="shared" si="8"/>
        <v>0</v>
      </c>
      <c r="I27" s="44"/>
      <c r="J27" s="45"/>
      <c r="K27" s="45">
        <f t="shared" si="9"/>
        <v>0</v>
      </c>
      <c r="L27" s="92">
        <f t="shared" si="10"/>
        <v>0</v>
      </c>
      <c r="M27" s="74">
        <f t="shared" si="11"/>
        <v>0</v>
      </c>
      <c r="N27" s="68">
        <f t="shared" si="12"/>
        <v>-144</v>
      </c>
      <c r="P27" s="55"/>
      <c r="R27" s="43">
        <f t="shared" si="6"/>
        <v>124</v>
      </c>
    </row>
    <row r="28" spans="1:18" ht="19.5">
      <c r="A28" s="56"/>
      <c r="B28" s="53"/>
      <c r="C28" s="45"/>
      <c r="D28" s="54"/>
      <c r="E28" s="44"/>
      <c r="F28" s="44"/>
      <c r="G28" s="45">
        <f t="shared" si="7"/>
        <v>0</v>
      </c>
      <c r="H28" s="90">
        <f t="shared" si="8"/>
        <v>0</v>
      </c>
      <c r="I28" s="44"/>
      <c r="J28" s="45"/>
      <c r="K28" s="45">
        <f t="shared" si="9"/>
        <v>0</v>
      </c>
      <c r="L28" s="92">
        <f t="shared" si="10"/>
        <v>0</v>
      </c>
      <c r="M28" s="74">
        <f t="shared" si="11"/>
        <v>0</v>
      </c>
      <c r="N28" s="68">
        <f t="shared" si="12"/>
        <v>-144</v>
      </c>
      <c r="P28" s="55"/>
      <c r="R28" s="43">
        <f t="shared" si="6"/>
        <v>124</v>
      </c>
    </row>
    <row r="29" spans="1:18" ht="19.5">
      <c r="A29" s="56"/>
      <c r="B29" s="53"/>
      <c r="C29" s="45"/>
      <c r="D29" s="54"/>
      <c r="E29" s="44"/>
      <c r="F29" s="44"/>
      <c r="G29" s="45">
        <f t="shared" si="7"/>
        <v>0</v>
      </c>
      <c r="H29" s="90">
        <f t="shared" si="8"/>
        <v>0</v>
      </c>
      <c r="I29" s="44"/>
      <c r="J29" s="45"/>
      <c r="K29" s="45">
        <f t="shared" si="9"/>
        <v>0</v>
      </c>
      <c r="L29" s="92">
        <f t="shared" si="10"/>
        <v>0</v>
      </c>
      <c r="M29" s="74">
        <f t="shared" si="11"/>
        <v>0</v>
      </c>
      <c r="N29" s="68">
        <f t="shared" si="12"/>
        <v>-144</v>
      </c>
      <c r="P29" s="55"/>
      <c r="R29" s="43">
        <f t="shared" si="6"/>
        <v>124</v>
      </c>
    </row>
    <row r="30" spans="1:18" ht="19.5">
      <c r="A30" s="56"/>
      <c r="B30" s="53"/>
      <c r="C30" s="45"/>
      <c r="D30" s="54"/>
      <c r="E30" s="44"/>
      <c r="F30" s="44"/>
      <c r="G30" s="45">
        <f t="shared" si="7"/>
        <v>0</v>
      </c>
      <c r="H30" s="90">
        <f t="shared" si="8"/>
        <v>0</v>
      </c>
      <c r="I30" s="44"/>
      <c r="J30" s="45"/>
      <c r="K30" s="45">
        <f t="shared" si="9"/>
        <v>0</v>
      </c>
      <c r="L30" s="92">
        <f t="shared" si="10"/>
        <v>0</v>
      </c>
      <c r="M30" s="74">
        <f t="shared" si="11"/>
        <v>0</v>
      </c>
      <c r="N30" s="68">
        <f t="shared" si="12"/>
        <v>-144</v>
      </c>
      <c r="P30" s="55"/>
      <c r="R30" s="43">
        <f t="shared" si="6"/>
        <v>124</v>
      </c>
    </row>
    <row r="31" spans="1:18" ht="19.5">
      <c r="A31" s="56"/>
      <c r="B31" s="53"/>
      <c r="C31" s="45"/>
      <c r="D31" s="54"/>
      <c r="E31" s="44"/>
      <c r="F31" s="44"/>
      <c r="G31" s="45">
        <f t="shared" si="7"/>
        <v>0</v>
      </c>
      <c r="H31" s="90">
        <f t="shared" si="8"/>
        <v>0</v>
      </c>
      <c r="I31" s="44"/>
      <c r="J31" s="45"/>
      <c r="K31" s="45">
        <f t="shared" si="9"/>
        <v>0</v>
      </c>
      <c r="L31" s="92">
        <f t="shared" si="10"/>
        <v>0</v>
      </c>
      <c r="M31" s="74">
        <f t="shared" si="11"/>
        <v>0</v>
      </c>
      <c r="N31" s="68">
        <f t="shared" si="12"/>
        <v>-144</v>
      </c>
      <c r="P31" s="55"/>
      <c r="R31" s="43">
        <f t="shared" si="6"/>
        <v>124</v>
      </c>
    </row>
    <row r="32" spans="1:18" ht="19.5">
      <c r="A32" s="56"/>
      <c r="B32" s="53"/>
      <c r="C32" s="45"/>
      <c r="D32" s="54"/>
      <c r="E32" s="44"/>
      <c r="F32" s="44"/>
      <c r="G32" s="45">
        <f t="shared" si="7"/>
        <v>0</v>
      </c>
      <c r="H32" s="90">
        <f t="shared" si="8"/>
        <v>0</v>
      </c>
      <c r="I32" s="44"/>
      <c r="J32" s="45"/>
      <c r="K32" s="45">
        <f t="shared" si="9"/>
        <v>0</v>
      </c>
      <c r="L32" s="92">
        <f t="shared" si="10"/>
        <v>0</v>
      </c>
      <c r="M32" s="74">
        <f t="shared" si="11"/>
        <v>0</v>
      </c>
      <c r="N32" s="68">
        <f t="shared" si="12"/>
        <v>-144</v>
      </c>
      <c r="P32" s="55"/>
      <c r="R32" s="43">
        <f t="shared" si="6"/>
        <v>124</v>
      </c>
    </row>
    <row r="33" spans="1:18" ht="19.5">
      <c r="A33" s="56"/>
      <c r="B33" s="53"/>
      <c r="C33" s="45"/>
      <c r="D33" s="54"/>
      <c r="E33" s="44"/>
      <c r="F33" s="44"/>
      <c r="G33" s="45">
        <f t="shared" si="7"/>
        <v>0</v>
      </c>
      <c r="H33" s="90">
        <f t="shared" si="8"/>
        <v>0</v>
      </c>
      <c r="I33" s="44"/>
      <c r="J33" s="45"/>
      <c r="K33" s="45">
        <f t="shared" si="9"/>
        <v>0</v>
      </c>
      <c r="L33" s="92">
        <f t="shared" si="10"/>
        <v>0</v>
      </c>
      <c r="M33" s="74">
        <f t="shared" si="11"/>
        <v>0</v>
      </c>
      <c r="N33" s="68">
        <f t="shared" si="12"/>
        <v>-144</v>
      </c>
      <c r="P33" s="55"/>
      <c r="R33" s="43">
        <f t="shared" si="6"/>
        <v>124</v>
      </c>
    </row>
    <row r="34" spans="1:18" ht="19.5">
      <c r="A34" s="56"/>
      <c r="B34" s="53"/>
      <c r="C34" s="45"/>
      <c r="D34" s="54"/>
      <c r="E34" s="44"/>
      <c r="F34" s="44"/>
      <c r="G34" s="45">
        <f t="shared" si="7"/>
        <v>0</v>
      </c>
      <c r="H34" s="90">
        <f t="shared" si="8"/>
        <v>0</v>
      </c>
      <c r="I34" s="44"/>
      <c r="J34" s="45"/>
      <c r="K34" s="45">
        <f t="shared" si="9"/>
        <v>0</v>
      </c>
      <c r="L34" s="92">
        <f t="shared" si="10"/>
        <v>0</v>
      </c>
      <c r="M34" s="74">
        <f t="shared" si="11"/>
        <v>0</v>
      </c>
      <c r="N34" s="68">
        <f t="shared" si="12"/>
        <v>-144</v>
      </c>
      <c r="P34" s="55"/>
      <c r="R34" s="43">
        <f t="shared" si="6"/>
        <v>124</v>
      </c>
    </row>
    <row r="35" spans="1:18" ht="19.5">
      <c r="A35" s="56"/>
      <c r="B35" s="53"/>
      <c r="C35" s="45"/>
      <c r="D35" s="54"/>
      <c r="E35" s="44"/>
      <c r="F35" s="44"/>
      <c r="G35" s="45">
        <f t="shared" si="7"/>
        <v>0</v>
      </c>
      <c r="H35" s="90">
        <f t="shared" si="8"/>
        <v>0</v>
      </c>
      <c r="I35" s="44"/>
      <c r="J35" s="45"/>
      <c r="K35" s="45">
        <f t="shared" si="9"/>
        <v>0</v>
      </c>
      <c r="L35" s="92">
        <f t="shared" si="10"/>
        <v>0</v>
      </c>
      <c r="M35" s="74">
        <f t="shared" si="11"/>
        <v>0</v>
      </c>
      <c r="N35" s="68">
        <f t="shared" si="12"/>
        <v>-144</v>
      </c>
      <c r="P35" s="55"/>
      <c r="R35" s="43">
        <f t="shared" si="6"/>
        <v>124</v>
      </c>
    </row>
    <row r="36" spans="1:18" ht="19.5">
      <c r="A36" s="56"/>
      <c r="B36" s="53"/>
      <c r="C36" s="45"/>
      <c r="D36" s="54"/>
      <c r="E36" s="44"/>
      <c r="F36" s="44"/>
      <c r="G36" s="45">
        <f t="shared" si="7"/>
        <v>0</v>
      </c>
      <c r="H36" s="90">
        <f t="shared" si="8"/>
        <v>0</v>
      </c>
      <c r="I36" s="44"/>
      <c r="J36" s="45"/>
      <c r="K36" s="45">
        <f t="shared" si="9"/>
        <v>0</v>
      </c>
      <c r="L36" s="92">
        <f t="shared" si="10"/>
        <v>0</v>
      </c>
      <c r="M36" s="74">
        <f t="shared" si="11"/>
        <v>0</v>
      </c>
      <c r="N36" s="68">
        <f t="shared" si="12"/>
        <v>-144</v>
      </c>
      <c r="P36" s="55"/>
      <c r="R36" s="43">
        <f t="shared" si="6"/>
        <v>124</v>
      </c>
    </row>
    <row r="37" spans="1:18" ht="19.5">
      <c r="A37" s="56"/>
      <c r="B37" s="53"/>
      <c r="C37" s="45"/>
      <c r="D37" s="54"/>
      <c r="E37" s="44"/>
      <c r="F37" s="44"/>
      <c r="G37" s="45">
        <f t="shared" si="7"/>
        <v>0</v>
      </c>
      <c r="H37" s="90">
        <f t="shared" si="8"/>
        <v>0</v>
      </c>
      <c r="I37" s="44"/>
      <c r="J37" s="45"/>
      <c r="K37" s="45">
        <f t="shared" si="9"/>
        <v>0</v>
      </c>
      <c r="L37" s="92">
        <f t="shared" si="10"/>
        <v>0</v>
      </c>
      <c r="M37" s="74">
        <f t="shared" si="11"/>
        <v>0</v>
      </c>
      <c r="N37" s="68">
        <f t="shared" si="12"/>
        <v>-144</v>
      </c>
      <c r="P37" s="55"/>
      <c r="R37" s="43">
        <f t="shared" si="6"/>
        <v>124</v>
      </c>
    </row>
    <row r="38" spans="1:18" ht="19.5">
      <c r="A38" s="56"/>
      <c r="B38" s="53"/>
      <c r="C38" s="45"/>
      <c r="D38" s="54"/>
      <c r="E38" s="44"/>
      <c r="F38" s="44"/>
      <c r="G38" s="45">
        <f t="shared" si="7"/>
        <v>0</v>
      </c>
      <c r="H38" s="90">
        <f t="shared" si="8"/>
        <v>0</v>
      </c>
      <c r="I38" s="44"/>
      <c r="J38" s="45"/>
      <c r="K38" s="45">
        <f t="shared" si="9"/>
        <v>0</v>
      </c>
      <c r="L38" s="92">
        <f t="shared" si="10"/>
        <v>0</v>
      </c>
      <c r="M38" s="74">
        <f t="shared" si="11"/>
        <v>0</v>
      </c>
      <c r="N38" s="68">
        <f t="shared" si="12"/>
        <v>-144</v>
      </c>
      <c r="P38" s="55"/>
      <c r="R38" s="43">
        <f t="shared" si="6"/>
        <v>124</v>
      </c>
    </row>
    <row r="39" spans="1:18" ht="19.5">
      <c r="A39" s="56"/>
      <c r="B39" s="53"/>
      <c r="C39" s="45"/>
      <c r="D39" s="54"/>
      <c r="E39" s="44"/>
      <c r="F39" s="44"/>
      <c r="G39" s="45">
        <f t="shared" si="7"/>
        <v>0</v>
      </c>
      <c r="H39" s="90">
        <f t="shared" si="8"/>
        <v>0</v>
      </c>
      <c r="I39" s="44"/>
      <c r="J39" s="45"/>
      <c r="K39" s="45">
        <f t="shared" si="9"/>
        <v>0</v>
      </c>
      <c r="L39" s="92">
        <f t="shared" si="10"/>
        <v>0</v>
      </c>
      <c r="M39" s="74">
        <f t="shared" si="11"/>
        <v>0</v>
      </c>
      <c r="N39" s="68">
        <f t="shared" si="12"/>
        <v>-144</v>
      </c>
      <c r="P39" s="55"/>
      <c r="R39" s="43">
        <f t="shared" si="6"/>
        <v>124</v>
      </c>
    </row>
    <row r="40" spans="1:18" ht="19.5">
      <c r="A40" s="56"/>
      <c r="B40" s="53"/>
      <c r="C40" s="45"/>
      <c r="D40" s="54"/>
      <c r="E40" s="44"/>
      <c r="F40" s="44"/>
      <c r="G40" s="45">
        <f t="shared" si="7"/>
        <v>0</v>
      </c>
      <c r="H40" s="90">
        <f t="shared" si="8"/>
        <v>0</v>
      </c>
      <c r="I40" s="44"/>
      <c r="J40" s="45"/>
      <c r="K40" s="45">
        <f t="shared" si="9"/>
        <v>0</v>
      </c>
      <c r="L40" s="92">
        <f t="shared" si="10"/>
        <v>0</v>
      </c>
      <c r="M40" s="74">
        <f t="shared" si="11"/>
        <v>0</v>
      </c>
      <c r="N40" s="68">
        <f t="shared" si="12"/>
        <v>-144</v>
      </c>
      <c r="P40" s="55"/>
      <c r="R40" s="43">
        <f t="shared" si="6"/>
        <v>124</v>
      </c>
    </row>
    <row r="41" spans="1:18" ht="19.5">
      <c r="A41" s="56"/>
      <c r="B41" s="53"/>
      <c r="C41" s="45"/>
      <c r="D41" s="54"/>
      <c r="E41" s="44"/>
      <c r="F41" s="44"/>
      <c r="G41" s="45">
        <f t="shared" si="7"/>
        <v>0</v>
      </c>
      <c r="H41" s="90">
        <f t="shared" si="8"/>
        <v>0</v>
      </c>
      <c r="I41" s="44"/>
      <c r="J41" s="45"/>
      <c r="K41" s="45">
        <f t="shared" si="9"/>
        <v>0</v>
      </c>
      <c r="L41" s="92">
        <f t="shared" si="10"/>
        <v>0</v>
      </c>
      <c r="M41" s="74">
        <f t="shared" si="11"/>
        <v>0</v>
      </c>
      <c r="N41" s="68">
        <f t="shared" si="12"/>
        <v>-144</v>
      </c>
      <c r="P41" s="55"/>
      <c r="R41" s="43">
        <f t="shared" si="6"/>
        <v>124</v>
      </c>
    </row>
    <row r="42" spans="1:18" ht="19.5">
      <c r="A42" s="56"/>
      <c r="B42" s="53"/>
      <c r="C42" s="45"/>
      <c r="D42" s="54"/>
      <c r="E42" s="44"/>
      <c r="F42" s="44"/>
      <c r="G42" s="45">
        <f t="shared" si="7"/>
        <v>0</v>
      </c>
      <c r="H42" s="90">
        <f t="shared" si="8"/>
        <v>0</v>
      </c>
      <c r="I42" s="44"/>
      <c r="J42" s="45"/>
      <c r="K42" s="45">
        <f t="shared" si="9"/>
        <v>0</v>
      </c>
      <c r="L42" s="92">
        <f t="shared" si="10"/>
        <v>0</v>
      </c>
      <c r="M42" s="74">
        <f t="shared" si="11"/>
        <v>0</v>
      </c>
      <c r="N42" s="68">
        <f t="shared" si="12"/>
        <v>-144</v>
      </c>
      <c r="P42" s="55"/>
      <c r="R42" s="43">
        <f t="shared" si="6"/>
        <v>124</v>
      </c>
    </row>
    <row r="43" spans="1:18" ht="19.5">
      <c r="A43" s="56"/>
      <c r="B43" s="53"/>
      <c r="C43" s="45"/>
      <c r="D43" s="54"/>
      <c r="E43" s="44"/>
      <c r="F43" s="44"/>
      <c r="G43" s="45">
        <f t="shared" si="7"/>
        <v>0</v>
      </c>
      <c r="H43" s="90">
        <f t="shared" si="8"/>
        <v>0</v>
      </c>
      <c r="I43" s="44"/>
      <c r="J43" s="45"/>
      <c r="K43" s="45">
        <f t="shared" si="9"/>
        <v>0</v>
      </c>
      <c r="L43" s="92">
        <f t="shared" si="10"/>
        <v>0</v>
      </c>
      <c r="M43" s="74">
        <f t="shared" si="11"/>
        <v>0</v>
      </c>
      <c r="N43" s="68">
        <f t="shared" si="12"/>
        <v>-144</v>
      </c>
      <c r="P43" s="55"/>
      <c r="R43" s="43">
        <f t="shared" si="6"/>
        <v>124</v>
      </c>
    </row>
    <row r="44" spans="1:18" ht="19.5">
      <c r="A44" s="56"/>
      <c r="B44" s="53"/>
      <c r="C44" s="45"/>
      <c r="D44" s="54"/>
      <c r="E44" s="44"/>
      <c r="F44" s="44"/>
      <c r="G44" s="45">
        <f t="shared" si="7"/>
        <v>0</v>
      </c>
      <c r="H44" s="90">
        <f t="shared" si="8"/>
        <v>0</v>
      </c>
      <c r="I44" s="44"/>
      <c r="J44" s="45"/>
      <c r="K44" s="45">
        <f t="shared" si="9"/>
        <v>0</v>
      </c>
      <c r="L44" s="92">
        <f t="shared" si="10"/>
        <v>0</v>
      </c>
      <c r="M44" s="74">
        <f t="shared" si="11"/>
        <v>0</v>
      </c>
      <c r="N44" s="68">
        <f t="shared" si="12"/>
        <v>-144</v>
      </c>
      <c r="P44" s="55"/>
      <c r="R44" s="43">
        <f t="shared" si="6"/>
        <v>124</v>
      </c>
    </row>
    <row r="45" spans="1:18" ht="19.5">
      <c r="A45" s="56"/>
      <c r="B45" s="53"/>
      <c r="C45" s="45"/>
      <c r="D45" s="54"/>
      <c r="E45" s="44"/>
      <c r="F45" s="44"/>
      <c r="G45" s="45">
        <f t="shared" si="7"/>
        <v>0</v>
      </c>
      <c r="H45" s="90">
        <f t="shared" si="8"/>
        <v>0</v>
      </c>
      <c r="I45" s="44"/>
      <c r="J45" s="45"/>
      <c r="K45" s="45">
        <f t="shared" si="9"/>
        <v>0</v>
      </c>
      <c r="L45" s="92">
        <f t="shared" si="10"/>
        <v>0</v>
      </c>
      <c r="M45" s="74">
        <f t="shared" si="11"/>
        <v>0</v>
      </c>
      <c r="N45" s="68">
        <f t="shared" si="12"/>
        <v>-144</v>
      </c>
      <c r="P45" s="55"/>
      <c r="R45" s="43">
        <f t="shared" si="6"/>
        <v>124</v>
      </c>
    </row>
    <row r="46" spans="1:18" ht="19.5">
      <c r="A46" s="56"/>
      <c r="B46" s="53"/>
      <c r="C46" s="45"/>
      <c r="D46" s="54"/>
      <c r="E46" s="44"/>
      <c r="F46" s="44"/>
      <c r="G46" s="45">
        <f t="shared" si="7"/>
        <v>0</v>
      </c>
      <c r="H46" s="90">
        <f t="shared" si="8"/>
        <v>0</v>
      </c>
      <c r="I46" s="44"/>
      <c r="J46" s="45"/>
      <c r="K46" s="45">
        <f t="shared" si="9"/>
        <v>0</v>
      </c>
      <c r="L46" s="92">
        <f t="shared" si="10"/>
        <v>0</v>
      </c>
      <c r="M46" s="74">
        <f t="shared" si="11"/>
        <v>0</v>
      </c>
      <c r="N46" s="68">
        <f t="shared" si="12"/>
        <v>-144</v>
      </c>
      <c r="P46" s="55"/>
      <c r="R46" s="43">
        <f t="shared" si="6"/>
        <v>124</v>
      </c>
    </row>
    <row r="47" spans="1:18" ht="19.5">
      <c r="A47" s="56"/>
      <c r="B47" s="53"/>
      <c r="C47" s="45"/>
      <c r="D47" s="54"/>
      <c r="E47" s="44"/>
      <c r="F47" s="44"/>
      <c r="G47" s="45">
        <f t="shared" si="7"/>
        <v>0</v>
      </c>
      <c r="H47" s="90">
        <f t="shared" si="8"/>
        <v>0</v>
      </c>
      <c r="I47" s="44"/>
      <c r="J47" s="45"/>
      <c r="K47" s="45">
        <f t="shared" si="9"/>
        <v>0</v>
      </c>
      <c r="L47" s="92">
        <f t="shared" si="10"/>
        <v>0</v>
      </c>
      <c r="M47" s="74">
        <f t="shared" si="11"/>
        <v>0</v>
      </c>
      <c r="N47" s="68">
        <f t="shared" si="12"/>
        <v>-144</v>
      </c>
      <c r="P47" s="55"/>
      <c r="R47" s="43">
        <f t="shared" si="6"/>
        <v>124</v>
      </c>
    </row>
    <row r="48" spans="1:18" ht="19.5">
      <c r="A48" s="56"/>
      <c r="B48" s="53"/>
      <c r="C48" s="45"/>
      <c r="D48" s="54"/>
      <c r="E48" s="44"/>
      <c r="F48" s="44"/>
      <c r="G48" s="45">
        <f t="shared" si="7"/>
        <v>0</v>
      </c>
      <c r="H48" s="90">
        <f t="shared" si="8"/>
        <v>0</v>
      </c>
      <c r="I48" s="44"/>
      <c r="J48" s="45"/>
      <c r="K48" s="45">
        <f t="shared" si="9"/>
        <v>0</v>
      </c>
      <c r="L48" s="92">
        <f t="shared" si="10"/>
        <v>0</v>
      </c>
      <c r="M48" s="74">
        <f t="shared" si="11"/>
        <v>0</v>
      </c>
      <c r="N48" s="68">
        <f t="shared" si="12"/>
        <v>-144</v>
      </c>
      <c r="P48" s="55"/>
      <c r="R48" s="43">
        <f t="shared" si="6"/>
        <v>124</v>
      </c>
    </row>
    <row r="49" spans="1:18" ht="19.5">
      <c r="A49" s="56"/>
      <c r="B49" s="53"/>
      <c r="C49" s="45"/>
      <c r="D49" s="54"/>
      <c r="E49" s="44"/>
      <c r="F49" s="44"/>
      <c r="G49" s="45">
        <f t="shared" si="7"/>
        <v>0</v>
      </c>
      <c r="H49" s="90">
        <f t="shared" si="8"/>
        <v>0</v>
      </c>
      <c r="I49" s="44"/>
      <c r="J49" s="45"/>
      <c r="K49" s="45">
        <f t="shared" si="9"/>
        <v>0</v>
      </c>
      <c r="L49" s="92">
        <f t="shared" si="10"/>
        <v>0</v>
      </c>
      <c r="M49" s="74">
        <f t="shared" si="11"/>
        <v>0</v>
      </c>
      <c r="N49" s="68">
        <f t="shared" si="12"/>
        <v>-144</v>
      </c>
      <c r="P49" s="55"/>
      <c r="R49" s="43">
        <f t="shared" si="6"/>
        <v>124</v>
      </c>
    </row>
    <row r="50" spans="1:18" ht="19.5">
      <c r="A50" s="56"/>
      <c r="B50" s="53"/>
      <c r="C50" s="45"/>
      <c r="D50" s="54"/>
      <c r="E50" s="44"/>
      <c r="F50" s="44"/>
      <c r="G50" s="45">
        <f t="shared" si="7"/>
        <v>0</v>
      </c>
      <c r="H50" s="90">
        <f t="shared" si="8"/>
        <v>0</v>
      </c>
      <c r="I50" s="44"/>
      <c r="J50" s="45"/>
      <c r="K50" s="45">
        <f t="shared" si="9"/>
        <v>0</v>
      </c>
      <c r="L50" s="92">
        <f t="shared" si="10"/>
        <v>0</v>
      </c>
      <c r="M50" s="74">
        <f t="shared" si="11"/>
        <v>0</v>
      </c>
      <c r="N50" s="68">
        <f t="shared" si="12"/>
        <v>-144</v>
      </c>
      <c r="P50" s="55"/>
      <c r="R50" s="43">
        <f t="shared" si="6"/>
        <v>124</v>
      </c>
    </row>
    <row r="51" spans="1:18" ht="19.5">
      <c r="A51" s="56"/>
      <c r="B51" s="53"/>
      <c r="C51" s="45"/>
      <c r="D51" s="54"/>
      <c r="E51" s="44"/>
      <c r="F51" s="44"/>
      <c r="G51" s="45">
        <f t="shared" si="7"/>
        <v>0</v>
      </c>
      <c r="H51" s="90">
        <f t="shared" si="8"/>
        <v>0</v>
      </c>
      <c r="I51" s="44"/>
      <c r="J51" s="45"/>
      <c r="K51" s="45">
        <f t="shared" si="9"/>
        <v>0</v>
      </c>
      <c r="L51" s="92">
        <f t="shared" si="10"/>
        <v>0</v>
      </c>
      <c r="M51" s="74">
        <f t="shared" si="11"/>
        <v>0</v>
      </c>
      <c r="N51" s="68">
        <f t="shared" si="12"/>
        <v>-144</v>
      </c>
      <c r="P51" s="55"/>
      <c r="R51" s="43">
        <f t="shared" si="6"/>
        <v>124</v>
      </c>
    </row>
    <row r="52" spans="1:18" ht="19.5">
      <c r="A52" s="56"/>
      <c r="B52" s="53"/>
      <c r="C52" s="45"/>
      <c r="D52" s="54"/>
      <c r="E52" s="44"/>
      <c r="F52" s="44"/>
      <c r="G52" s="45">
        <f t="shared" si="7"/>
        <v>0</v>
      </c>
      <c r="H52" s="90">
        <f t="shared" si="8"/>
        <v>0</v>
      </c>
      <c r="I52" s="44"/>
      <c r="J52" s="45"/>
      <c r="K52" s="45">
        <f t="shared" si="9"/>
        <v>0</v>
      </c>
      <c r="L52" s="92">
        <f t="shared" si="10"/>
        <v>0</v>
      </c>
      <c r="M52" s="74">
        <f t="shared" si="11"/>
        <v>0</v>
      </c>
      <c r="N52" s="68">
        <f t="shared" si="12"/>
        <v>-144</v>
      </c>
      <c r="P52" s="55"/>
      <c r="R52" s="43">
        <f t="shared" si="6"/>
        <v>124</v>
      </c>
    </row>
    <row r="53" spans="1:18" ht="19.5">
      <c r="A53" s="56"/>
      <c r="B53" s="53"/>
      <c r="C53" s="45"/>
      <c r="D53" s="54"/>
      <c r="E53" s="44"/>
      <c r="F53" s="44"/>
      <c r="G53" s="45">
        <f t="shared" si="7"/>
        <v>0</v>
      </c>
      <c r="H53" s="90">
        <f t="shared" si="8"/>
        <v>0</v>
      </c>
      <c r="I53" s="44"/>
      <c r="J53" s="45"/>
      <c r="K53" s="45">
        <f t="shared" si="9"/>
        <v>0</v>
      </c>
      <c r="L53" s="92">
        <f t="shared" si="10"/>
        <v>0</v>
      </c>
      <c r="M53" s="74">
        <f t="shared" si="11"/>
        <v>0</v>
      </c>
      <c r="N53" s="68">
        <f t="shared" si="12"/>
        <v>-144</v>
      </c>
      <c r="P53" s="55"/>
      <c r="R53" s="43">
        <f t="shared" si="6"/>
        <v>124</v>
      </c>
    </row>
    <row r="54" spans="1:18" ht="19.5">
      <c r="A54" s="56"/>
      <c r="B54" s="53"/>
      <c r="C54" s="45"/>
      <c r="D54" s="54"/>
      <c r="E54" s="44"/>
      <c r="F54" s="44"/>
      <c r="G54" s="45">
        <f t="shared" si="7"/>
        <v>0</v>
      </c>
      <c r="H54" s="90">
        <f t="shared" si="8"/>
        <v>0</v>
      </c>
      <c r="I54" s="44"/>
      <c r="J54" s="45"/>
      <c r="K54" s="45">
        <f t="shared" si="9"/>
        <v>0</v>
      </c>
      <c r="L54" s="92">
        <f t="shared" si="10"/>
        <v>0</v>
      </c>
      <c r="M54" s="74">
        <f t="shared" si="11"/>
        <v>0</v>
      </c>
      <c r="N54" s="68">
        <f t="shared" si="12"/>
        <v>-144</v>
      </c>
      <c r="P54" s="55"/>
      <c r="R54" s="43">
        <f t="shared" si="6"/>
        <v>124</v>
      </c>
    </row>
    <row r="55" spans="1:18" ht="19.5">
      <c r="A55" s="56"/>
      <c r="B55" s="53"/>
      <c r="C55" s="45"/>
      <c r="D55" s="54"/>
      <c r="E55" s="44"/>
      <c r="F55" s="44"/>
      <c r="G55" s="45">
        <f t="shared" si="7"/>
        <v>0</v>
      </c>
      <c r="H55" s="90">
        <f t="shared" si="8"/>
        <v>0</v>
      </c>
      <c r="I55" s="44"/>
      <c r="J55" s="45"/>
      <c r="K55" s="45">
        <f t="shared" si="9"/>
        <v>0</v>
      </c>
      <c r="L55" s="92">
        <f t="shared" si="10"/>
        <v>0</v>
      </c>
      <c r="M55" s="74">
        <f t="shared" si="11"/>
        <v>0</v>
      </c>
      <c r="N55" s="68">
        <f t="shared" si="12"/>
        <v>-144</v>
      </c>
      <c r="P55" s="55"/>
      <c r="R55" s="43">
        <f t="shared" si="6"/>
        <v>124</v>
      </c>
    </row>
    <row r="56" spans="1:18" ht="19.5">
      <c r="A56" s="56"/>
      <c r="B56" s="53"/>
      <c r="C56" s="45"/>
      <c r="D56" s="54"/>
      <c r="E56" s="44"/>
      <c r="F56" s="44"/>
      <c r="G56" s="45">
        <f t="shared" si="7"/>
        <v>0</v>
      </c>
      <c r="H56" s="90">
        <f t="shared" si="8"/>
        <v>0</v>
      </c>
      <c r="I56" s="44"/>
      <c r="J56" s="45"/>
      <c r="K56" s="45">
        <f t="shared" si="9"/>
        <v>0</v>
      </c>
      <c r="L56" s="92">
        <f t="shared" si="10"/>
        <v>0</v>
      </c>
      <c r="M56" s="74">
        <f t="shared" si="11"/>
        <v>0</v>
      </c>
      <c r="N56" s="68">
        <f t="shared" si="12"/>
        <v>-144</v>
      </c>
      <c r="P56" s="55"/>
      <c r="R56" s="43">
        <f t="shared" si="6"/>
        <v>124</v>
      </c>
    </row>
    <row r="57" spans="1:18" ht="19.5">
      <c r="A57" s="56"/>
      <c r="B57" s="53"/>
      <c r="C57" s="45"/>
      <c r="D57" s="54"/>
      <c r="E57" s="44"/>
      <c r="F57" s="44"/>
      <c r="G57" s="45">
        <f t="shared" si="7"/>
        <v>0</v>
      </c>
      <c r="H57" s="90">
        <f t="shared" si="8"/>
        <v>0</v>
      </c>
      <c r="I57" s="44"/>
      <c r="J57" s="45"/>
      <c r="K57" s="45">
        <f t="shared" si="9"/>
        <v>0</v>
      </c>
      <c r="L57" s="92">
        <f t="shared" si="10"/>
        <v>0</v>
      </c>
      <c r="M57" s="74">
        <f t="shared" si="11"/>
        <v>0</v>
      </c>
      <c r="N57" s="68">
        <f t="shared" si="12"/>
        <v>-144</v>
      </c>
      <c r="P57" s="55"/>
      <c r="R57" s="43">
        <f t="shared" si="6"/>
        <v>124</v>
      </c>
    </row>
    <row r="58" spans="1:18" ht="19.5">
      <c r="A58" s="56"/>
      <c r="B58" s="53"/>
      <c r="C58" s="45"/>
      <c r="D58" s="54"/>
      <c r="E58" s="44"/>
      <c r="F58" s="44"/>
      <c r="G58" s="45">
        <f t="shared" si="7"/>
        <v>0</v>
      </c>
      <c r="H58" s="90">
        <f t="shared" si="8"/>
        <v>0</v>
      </c>
      <c r="I58" s="44"/>
      <c r="J58" s="45"/>
      <c r="K58" s="45">
        <f t="shared" si="9"/>
        <v>0</v>
      </c>
      <c r="L58" s="92">
        <f t="shared" si="10"/>
        <v>0</v>
      </c>
      <c r="M58" s="74">
        <f t="shared" si="11"/>
        <v>0</v>
      </c>
      <c r="N58" s="68">
        <f t="shared" si="12"/>
        <v>-144</v>
      </c>
      <c r="P58" s="55"/>
      <c r="R58" s="43">
        <f t="shared" si="6"/>
        <v>124</v>
      </c>
    </row>
    <row r="59" spans="1:18" ht="19.5">
      <c r="A59" s="56"/>
      <c r="B59" s="53"/>
      <c r="C59" s="45"/>
      <c r="D59" s="54"/>
      <c r="E59" s="44"/>
      <c r="F59" s="44"/>
      <c r="G59" s="45">
        <f t="shared" si="7"/>
        <v>0</v>
      </c>
      <c r="H59" s="90">
        <f t="shared" si="8"/>
        <v>0</v>
      </c>
      <c r="I59" s="44"/>
      <c r="J59" s="45"/>
      <c r="K59" s="45">
        <f t="shared" si="9"/>
        <v>0</v>
      </c>
      <c r="L59" s="92">
        <f t="shared" si="10"/>
        <v>0</v>
      </c>
      <c r="M59" s="74">
        <f t="shared" si="11"/>
        <v>0</v>
      </c>
      <c r="N59" s="68">
        <f t="shared" si="12"/>
        <v>-144</v>
      </c>
      <c r="P59" s="55"/>
      <c r="R59" s="43">
        <f t="shared" si="6"/>
        <v>124</v>
      </c>
    </row>
    <row r="60" spans="1:18" ht="19.5">
      <c r="A60" s="56"/>
      <c r="B60" s="53"/>
      <c r="C60" s="45"/>
      <c r="D60" s="54"/>
      <c r="E60" s="44"/>
      <c r="F60" s="44"/>
      <c r="G60" s="45">
        <f t="shared" si="7"/>
        <v>0</v>
      </c>
      <c r="H60" s="90">
        <f t="shared" si="8"/>
        <v>0</v>
      </c>
      <c r="I60" s="44"/>
      <c r="J60" s="45"/>
      <c r="K60" s="45">
        <f t="shared" si="9"/>
        <v>0</v>
      </c>
      <c r="L60" s="92">
        <f t="shared" si="10"/>
        <v>0</v>
      </c>
      <c r="M60" s="74">
        <f t="shared" si="11"/>
        <v>0</v>
      </c>
      <c r="N60" s="68">
        <f t="shared" si="12"/>
        <v>-144</v>
      </c>
      <c r="P60" s="55"/>
      <c r="R60" s="43">
        <f t="shared" si="6"/>
        <v>124</v>
      </c>
    </row>
    <row r="61" spans="1:18" ht="19.5">
      <c r="A61" s="56"/>
      <c r="B61" s="53"/>
      <c r="C61" s="45"/>
      <c r="D61" s="54"/>
      <c r="E61" s="44"/>
      <c r="F61" s="44"/>
      <c r="G61" s="45">
        <f t="shared" si="7"/>
        <v>0</v>
      </c>
      <c r="H61" s="90">
        <f t="shared" si="8"/>
        <v>0</v>
      </c>
      <c r="I61" s="44"/>
      <c r="J61" s="45"/>
      <c r="K61" s="45">
        <f t="shared" si="9"/>
        <v>0</v>
      </c>
      <c r="L61" s="92">
        <f t="shared" si="10"/>
        <v>0</v>
      </c>
      <c r="M61" s="74">
        <f t="shared" si="11"/>
        <v>0</v>
      </c>
      <c r="N61" s="68">
        <f t="shared" si="12"/>
        <v>-144</v>
      </c>
      <c r="P61" s="55"/>
      <c r="R61" s="43">
        <f t="shared" si="6"/>
        <v>124</v>
      </c>
    </row>
    <row r="62" spans="1:18" ht="19.5">
      <c r="A62" s="56"/>
      <c r="B62" s="53"/>
      <c r="C62" s="45"/>
      <c r="D62" s="54"/>
      <c r="E62" s="44"/>
      <c r="F62" s="44"/>
      <c r="G62" s="45">
        <f t="shared" si="7"/>
        <v>0</v>
      </c>
      <c r="H62" s="90">
        <f t="shared" si="8"/>
        <v>0</v>
      </c>
      <c r="I62" s="44"/>
      <c r="J62" s="45"/>
      <c r="K62" s="45">
        <f t="shared" si="9"/>
        <v>0</v>
      </c>
      <c r="L62" s="92">
        <f t="shared" si="10"/>
        <v>0</v>
      </c>
      <c r="M62" s="74">
        <f t="shared" si="11"/>
        <v>0</v>
      </c>
      <c r="N62" s="68">
        <f t="shared" si="12"/>
        <v>-144</v>
      </c>
      <c r="P62" s="55"/>
      <c r="R62" s="43">
        <f t="shared" si="6"/>
        <v>124</v>
      </c>
    </row>
    <row r="63" spans="1:18" ht="19.5">
      <c r="A63" s="56"/>
      <c r="B63" s="53"/>
      <c r="C63" s="45"/>
      <c r="D63" s="54"/>
      <c r="E63" s="44"/>
      <c r="F63" s="44"/>
      <c r="G63" s="45">
        <f t="shared" si="7"/>
        <v>0</v>
      </c>
      <c r="H63" s="90">
        <f t="shared" si="8"/>
        <v>0</v>
      </c>
      <c r="I63" s="44"/>
      <c r="J63" s="45"/>
      <c r="K63" s="45">
        <f t="shared" si="9"/>
        <v>0</v>
      </c>
      <c r="L63" s="92">
        <f t="shared" si="10"/>
        <v>0</v>
      </c>
      <c r="M63" s="74">
        <f t="shared" si="11"/>
        <v>0</v>
      </c>
      <c r="N63" s="68">
        <f t="shared" si="12"/>
        <v>-144</v>
      </c>
      <c r="P63" s="55"/>
      <c r="R63" s="43">
        <f t="shared" si="6"/>
        <v>124</v>
      </c>
    </row>
    <row r="64" spans="1:18" ht="19.5">
      <c r="A64" s="56"/>
      <c r="B64" s="53"/>
      <c r="C64" s="45"/>
      <c r="D64" s="54"/>
      <c r="E64" s="44"/>
      <c r="F64" s="44"/>
      <c r="G64" s="45">
        <f t="shared" si="7"/>
        <v>0</v>
      </c>
      <c r="H64" s="90">
        <f t="shared" si="8"/>
        <v>0</v>
      </c>
      <c r="I64" s="44"/>
      <c r="J64" s="45"/>
      <c r="K64" s="45">
        <f t="shared" si="9"/>
        <v>0</v>
      </c>
      <c r="L64" s="92">
        <f t="shared" si="10"/>
        <v>0</v>
      </c>
      <c r="M64" s="74">
        <f t="shared" si="11"/>
        <v>0</v>
      </c>
      <c r="N64" s="68">
        <f t="shared" si="12"/>
        <v>-144</v>
      </c>
      <c r="P64" s="55"/>
      <c r="R64" s="43">
        <f t="shared" si="6"/>
        <v>124</v>
      </c>
    </row>
    <row r="65" spans="1:18" ht="19.5">
      <c r="A65" s="56"/>
      <c r="B65" s="53"/>
      <c r="C65" s="45"/>
      <c r="D65" s="54"/>
      <c r="E65" s="44"/>
      <c r="F65" s="44"/>
      <c r="G65" s="45">
        <f t="shared" si="7"/>
        <v>0</v>
      </c>
      <c r="H65" s="90">
        <f t="shared" si="8"/>
        <v>0</v>
      </c>
      <c r="I65" s="44"/>
      <c r="J65" s="45"/>
      <c r="K65" s="45">
        <f t="shared" si="9"/>
        <v>0</v>
      </c>
      <c r="L65" s="92">
        <f t="shared" si="10"/>
        <v>0</v>
      </c>
      <c r="M65" s="74">
        <f t="shared" si="11"/>
        <v>0</v>
      </c>
      <c r="N65" s="68">
        <f t="shared" si="12"/>
        <v>-144</v>
      </c>
      <c r="P65" s="55"/>
      <c r="R65" s="43">
        <f t="shared" si="6"/>
        <v>124</v>
      </c>
    </row>
    <row r="66" spans="1:18" ht="19.5">
      <c r="A66" s="56"/>
      <c r="B66" s="53"/>
      <c r="C66" s="45"/>
      <c r="D66" s="54"/>
      <c r="E66" s="44"/>
      <c r="F66" s="44"/>
      <c r="G66" s="45">
        <f t="shared" si="7"/>
        <v>0</v>
      </c>
      <c r="H66" s="90">
        <f t="shared" si="8"/>
        <v>0</v>
      </c>
      <c r="I66" s="44"/>
      <c r="J66" s="45"/>
      <c r="K66" s="45">
        <f t="shared" si="9"/>
        <v>0</v>
      </c>
      <c r="L66" s="92">
        <f t="shared" si="10"/>
        <v>0</v>
      </c>
      <c r="M66" s="74">
        <f t="shared" si="11"/>
        <v>0</v>
      </c>
      <c r="N66" s="68">
        <f t="shared" si="12"/>
        <v>-144</v>
      </c>
      <c r="P66" s="55"/>
      <c r="R66" s="43">
        <f t="shared" si="6"/>
        <v>124</v>
      </c>
    </row>
    <row r="67" spans="1:18" ht="19.5">
      <c r="A67" s="56"/>
      <c r="B67" s="53"/>
      <c r="C67" s="45"/>
      <c r="D67" s="54"/>
      <c r="E67" s="44"/>
      <c r="F67" s="44"/>
      <c r="G67" s="45">
        <f t="shared" si="7"/>
        <v>0</v>
      </c>
      <c r="H67" s="90">
        <f t="shared" si="8"/>
        <v>0</v>
      </c>
      <c r="I67" s="44"/>
      <c r="J67" s="45"/>
      <c r="K67" s="45">
        <f t="shared" si="9"/>
        <v>0</v>
      </c>
      <c r="L67" s="92">
        <f t="shared" si="10"/>
        <v>0</v>
      </c>
      <c r="M67" s="74">
        <f t="shared" si="11"/>
        <v>0</v>
      </c>
      <c r="N67" s="68">
        <f t="shared" si="12"/>
        <v>-144</v>
      </c>
      <c r="P67" s="55"/>
      <c r="R67" s="43">
        <f t="shared" si="6"/>
        <v>124</v>
      </c>
    </row>
    <row r="68" spans="1:18" ht="19.5">
      <c r="A68" s="56"/>
      <c r="B68" s="53"/>
      <c r="C68" s="45"/>
      <c r="D68" s="54"/>
      <c r="E68" s="44"/>
      <c r="F68" s="44"/>
      <c r="G68" s="45">
        <f t="shared" si="7"/>
        <v>0</v>
      </c>
      <c r="H68" s="90">
        <f t="shared" si="8"/>
        <v>0</v>
      </c>
      <c r="I68" s="44"/>
      <c r="J68" s="45"/>
      <c r="K68" s="45">
        <f t="shared" si="9"/>
        <v>0</v>
      </c>
      <c r="L68" s="92">
        <f t="shared" si="10"/>
        <v>0</v>
      </c>
      <c r="M68" s="74">
        <f t="shared" si="11"/>
        <v>0</v>
      </c>
      <c r="N68" s="68">
        <f t="shared" si="12"/>
        <v>-144</v>
      </c>
      <c r="P68" s="55"/>
      <c r="R68" s="43">
        <f t="shared" si="6"/>
        <v>124</v>
      </c>
    </row>
    <row r="69" spans="1:18" ht="19.5">
      <c r="A69" s="56"/>
      <c r="B69" s="53"/>
      <c r="C69" s="45"/>
      <c r="D69" s="54"/>
      <c r="E69" s="44"/>
      <c r="F69" s="44"/>
      <c r="G69" s="45">
        <f t="shared" si="7"/>
        <v>0</v>
      </c>
      <c r="H69" s="90">
        <f t="shared" si="8"/>
        <v>0</v>
      </c>
      <c r="I69" s="44"/>
      <c r="J69" s="45"/>
      <c r="K69" s="45">
        <f t="shared" si="9"/>
        <v>0</v>
      </c>
      <c r="L69" s="92">
        <f t="shared" si="10"/>
        <v>0</v>
      </c>
      <c r="M69" s="74">
        <f t="shared" si="11"/>
        <v>0</v>
      </c>
      <c r="N69" s="68">
        <f t="shared" si="12"/>
        <v>-144</v>
      </c>
      <c r="P69" s="55"/>
      <c r="R69" s="43">
        <f t="shared" si="6"/>
        <v>124</v>
      </c>
    </row>
    <row r="70" spans="1:18" ht="19.5">
      <c r="A70" s="56"/>
      <c r="B70" s="53"/>
      <c r="C70" s="45"/>
      <c r="D70" s="54"/>
      <c r="E70" s="44"/>
      <c r="F70" s="44"/>
      <c r="G70" s="45">
        <f t="shared" si="7"/>
        <v>0</v>
      </c>
      <c r="H70" s="90">
        <f t="shared" si="8"/>
        <v>0</v>
      </c>
      <c r="I70" s="44"/>
      <c r="J70" s="45"/>
      <c r="K70" s="45">
        <f t="shared" si="9"/>
        <v>0</v>
      </c>
      <c r="L70" s="92">
        <f t="shared" si="10"/>
        <v>0</v>
      </c>
      <c r="M70" s="74">
        <f t="shared" si="11"/>
        <v>0</v>
      </c>
      <c r="N70" s="68">
        <f t="shared" si="12"/>
        <v>-144</v>
      </c>
      <c r="P70" s="55"/>
      <c r="R70" s="43">
        <f t="shared" si="6"/>
        <v>124</v>
      </c>
    </row>
    <row r="71" spans="1:18" ht="19.5">
      <c r="A71" s="56"/>
      <c r="B71" s="53"/>
      <c r="C71" s="45"/>
      <c r="D71" s="54"/>
      <c r="E71" s="44"/>
      <c r="F71" s="44"/>
      <c r="G71" s="45">
        <f t="shared" si="7"/>
        <v>0</v>
      </c>
      <c r="H71" s="90">
        <f t="shared" si="8"/>
        <v>0</v>
      </c>
      <c r="I71" s="44"/>
      <c r="J71" s="45"/>
      <c r="K71" s="45">
        <f t="shared" si="9"/>
        <v>0</v>
      </c>
      <c r="L71" s="92">
        <f t="shared" si="10"/>
        <v>0</v>
      </c>
      <c r="M71" s="74">
        <f t="shared" si="11"/>
        <v>0</v>
      </c>
      <c r="N71" s="68">
        <f t="shared" si="12"/>
        <v>-144</v>
      </c>
      <c r="P71" s="55"/>
      <c r="R71" s="43">
        <f t="shared" si="6"/>
        <v>124</v>
      </c>
    </row>
    <row r="72" spans="1:18" ht="19.5">
      <c r="A72" s="56"/>
      <c r="B72" s="53"/>
      <c r="C72" s="45"/>
      <c r="D72" s="54"/>
      <c r="E72" s="44"/>
      <c r="F72" s="44"/>
      <c r="G72" s="45">
        <f t="shared" si="7"/>
        <v>0</v>
      </c>
      <c r="H72" s="90">
        <f t="shared" si="8"/>
        <v>0</v>
      </c>
      <c r="I72" s="44"/>
      <c r="J72" s="45"/>
      <c r="K72" s="45">
        <f t="shared" si="9"/>
        <v>0</v>
      </c>
      <c r="L72" s="92">
        <f t="shared" si="10"/>
        <v>0</v>
      </c>
      <c r="M72" s="74">
        <f t="shared" si="11"/>
        <v>0</v>
      </c>
      <c r="N72" s="68">
        <f t="shared" si="12"/>
        <v>-144</v>
      </c>
      <c r="P72" s="55"/>
      <c r="R72" s="43">
        <f t="shared" si="6"/>
        <v>124</v>
      </c>
    </row>
    <row r="73" spans="1:18" ht="19.5">
      <c r="A73" s="56"/>
      <c r="B73" s="53"/>
      <c r="C73" s="45"/>
      <c r="D73" s="54"/>
      <c r="E73" s="44"/>
      <c r="F73" s="44"/>
      <c r="G73" s="45">
        <f t="shared" si="7"/>
        <v>0</v>
      </c>
      <c r="H73" s="90">
        <f t="shared" si="8"/>
        <v>0</v>
      </c>
      <c r="I73" s="44"/>
      <c r="J73" s="45"/>
      <c r="K73" s="45">
        <f t="shared" si="9"/>
        <v>0</v>
      </c>
      <c r="L73" s="92">
        <f t="shared" si="10"/>
        <v>0</v>
      </c>
      <c r="M73" s="74">
        <f t="shared" si="11"/>
        <v>0</v>
      </c>
      <c r="N73" s="68">
        <f t="shared" si="12"/>
        <v>-144</v>
      </c>
      <c r="P73" s="55"/>
      <c r="R73" s="43">
        <f t="shared" si="6"/>
        <v>124</v>
      </c>
    </row>
    <row r="74" spans="1:18" ht="19.5">
      <c r="A74" s="56"/>
      <c r="B74" s="53"/>
      <c r="C74" s="45"/>
      <c r="D74" s="54"/>
      <c r="E74" s="44"/>
      <c r="F74" s="44"/>
      <c r="G74" s="45">
        <f t="shared" si="7"/>
        <v>0</v>
      </c>
      <c r="H74" s="90">
        <f t="shared" si="8"/>
        <v>0</v>
      </c>
      <c r="I74" s="44"/>
      <c r="J74" s="45"/>
      <c r="K74" s="45">
        <f t="shared" si="9"/>
        <v>0</v>
      </c>
      <c r="L74" s="92">
        <f t="shared" si="10"/>
        <v>0</v>
      </c>
      <c r="M74" s="74">
        <f t="shared" si="11"/>
        <v>0</v>
      </c>
      <c r="N74" s="68">
        <f t="shared" si="12"/>
        <v>-144</v>
      </c>
      <c r="P74" s="55"/>
      <c r="R74" s="43">
        <f t="shared" si="6"/>
        <v>124</v>
      </c>
    </row>
    <row r="75" spans="1:18" ht="19.5">
      <c r="A75" s="56"/>
      <c r="B75" s="53"/>
      <c r="C75" s="45"/>
      <c r="D75" s="54"/>
      <c r="E75" s="44"/>
      <c r="F75" s="44"/>
      <c r="G75" s="45">
        <f t="shared" si="7"/>
        <v>0</v>
      </c>
      <c r="H75" s="90">
        <f t="shared" si="8"/>
        <v>0</v>
      </c>
      <c r="I75" s="44"/>
      <c r="J75" s="45"/>
      <c r="K75" s="45">
        <f t="shared" si="9"/>
        <v>0</v>
      </c>
      <c r="L75" s="92">
        <f t="shared" si="10"/>
        <v>0</v>
      </c>
      <c r="M75" s="74">
        <f t="shared" si="11"/>
        <v>0</v>
      </c>
      <c r="N75" s="68">
        <f t="shared" si="12"/>
        <v>-144</v>
      </c>
      <c r="P75" s="55"/>
      <c r="R75" s="43">
        <f t="shared" si="6"/>
        <v>124</v>
      </c>
    </row>
    <row r="76" spans="1:18" ht="19.5">
      <c r="A76" s="56"/>
      <c r="B76" s="53"/>
      <c r="C76" s="45"/>
      <c r="D76" s="54"/>
      <c r="E76" s="44"/>
      <c r="F76" s="44"/>
      <c r="G76" s="45">
        <f t="shared" si="7"/>
        <v>0</v>
      </c>
      <c r="H76" s="90">
        <f t="shared" si="8"/>
        <v>0</v>
      </c>
      <c r="I76" s="44"/>
      <c r="J76" s="45"/>
      <c r="K76" s="45">
        <f t="shared" si="9"/>
        <v>0</v>
      </c>
      <c r="L76" s="92">
        <f t="shared" si="10"/>
        <v>0</v>
      </c>
      <c r="M76" s="74">
        <f t="shared" si="11"/>
        <v>0</v>
      </c>
      <c r="N76" s="68">
        <f t="shared" si="12"/>
        <v>-144</v>
      </c>
      <c r="P76" s="55"/>
      <c r="R76" s="43">
        <f t="shared" si="6"/>
        <v>124</v>
      </c>
    </row>
    <row r="77" spans="1:18" ht="19.5">
      <c r="A77" s="56"/>
      <c r="B77" s="53"/>
      <c r="C77" s="45"/>
      <c r="D77" s="54"/>
      <c r="E77" s="44"/>
      <c r="F77" s="44"/>
      <c r="G77" s="45">
        <f t="shared" si="7"/>
        <v>0</v>
      </c>
      <c r="H77" s="90">
        <f t="shared" si="8"/>
        <v>0</v>
      </c>
      <c r="I77" s="44"/>
      <c r="J77" s="45"/>
      <c r="K77" s="45">
        <f t="shared" si="9"/>
        <v>0</v>
      </c>
      <c r="L77" s="92">
        <f t="shared" si="10"/>
        <v>0</v>
      </c>
      <c r="M77" s="74">
        <f t="shared" si="11"/>
        <v>0</v>
      </c>
      <c r="N77" s="68">
        <f t="shared" si="12"/>
        <v>-144</v>
      </c>
      <c r="P77" s="55"/>
      <c r="R77" s="43">
        <f t="shared" ref="R77:R140" si="13" xml:space="preserve"> DATEDIF(P77,$R$7,"y")</f>
        <v>124</v>
      </c>
    </row>
    <row r="78" spans="1:18" ht="19.5">
      <c r="A78" s="56"/>
      <c r="B78" s="53"/>
      <c r="C78" s="45"/>
      <c r="D78" s="54"/>
      <c r="E78" s="44"/>
      <c r="F78" s="44"/>
      <c r="G78" s="45">
        <f t="shared" si="7"/>
        <v>0</v>
      </c>
      <c r="H78" s="90">
        <f t="shared" si="8"/>
        <v>0</v>
      </c>
      <c r="I78" s="44"/>
      <c r="J78" s="45"/>
      <c r="K78" s="45">
        <f t="shared" si="9"/>
        <v>0</v>
      </c>
      <c r="L78" s="92">
        <f t="shared" si="10"/>
        <v>0</v>
      </c>
      <c r="M78" s="74">
        <f t="shared" si="11"/>
        <v>0</v>
      </c>
      <c r="N78" s="68">
        <f t="shared" si="12"/>
        <v>-144</v>
      </c>
      <c r="P78" s="55"/>
      <c r="R78" s="43">
        <f t="shared" si="13"/>
        <v>124</v>
      </c>
    </row>
    <row r="79" spans="1:18" ht="19.5">
      <c r="A79" s="56"/>
      <c r="B79" s="53"/>
      <c r="C79" s="45"/>
      <c r="D79" s="54"/>
      <c r="E79" s="44"/>
      <c r="F79" s="44"/>
      <c r="G79" s="45">
        <f t="shared" ref="G79:G142" si="14">SUM(E79+F79)</f>
        <v>0</v>
      </c>
      <c r="H79" s="90">
        <f t="shared" ref="H79:H142" si="15">(G79-D79)</f>
        <v>0</v>
      </c>
      <c r="I79" s="44"/>
      <c r="J79" s="45"/>
      <c r="K79" s="45">
        <f t="shared" ref="K79:K142" si="16">SUM(I79:J79)</f>
        <v>0</v>
      </c>
      <c r="L79" s="92">
        <f t="shared" ref="L79:L142" si="17">(K79-D79)</f>
        <v>0</v>
      </c>
      <c r="M79" s="74">
        <f t="shared" ref="M79:M142" si="18">G79+K79</f>
        <v>0</v>
      </c>
      <c r="N79" s="68">
        <f t="shared" ref="N79:N142" si="19">(M79-144)</f>
        <v>-144</v>
      </c>
      <c r="P79" s="55"/>
      <c r="R79" s="43">
        <f t="shared" si="13"/>
        <v>124</v>
      </c>
    </row>
    <row r="80" spans="1:18" ht="19.5">
      <c r="A80" s="56"/>
      <c r="B80" s="53"/>
      <c r="C80" s="45"/>
      <c r="D80" s="54"/>
      <c r="E80" s="44"/>
      <c r="F80" s="44"/>
      <c r="G80" s="45">
        <f t="shared" si="14"/>
        <v>0</v>
      </c>
      <c r="H80" s="90">
        <f t="shared" si="15"/>
        <v>0</v>
      </c>
      <c r="I80" s="44"/>
      <c r="J80" s="45"/>
      <c r="K80" s="45">
        <f t="shared" si="16"/>
        <v>0</v>
      </c>
      <c r="L80" s="92">
        <f t="shared" si="17"/>
        <v>0</v>
      </c>
      <c r="M80" s="74">
        <f t="shared" si="18"/>
        <v>0</v>
      </c>
      <c r="N80" s="68">
        <f t="shared" si="19"/>
        <v>-144</v>
      </c>
      <c r="P80" s="55"/>
      <c r="R80" s="43">
        <f t="shared" si="13"/>
        <v>124</v>
      </c>
    </row>
    <row r="81" spans="1:18" ht="19.5">
      <c r="A81" s="56"/>
      <c r="B81" s="53"/>
      <c r="C81" s="45"/>
      <c r="D81" s="54"/>
      <c r="E81" s="44"/>
      <c r="F81" s="44"/>
      <c r="G81" s="45">
        <f t="shared" si="14"/>
        <v>0</v>
      </c>
      <c r="H81" s="90">
        <f t="shared" si="15"/>
        <v>0</v>
      </c>
      <c r="I81" s="44"/>
      <c r="J81" s="45"/>
      <c r="K81" s="45">
        <f t="shared" si="16"/>
        <v>0</v>
      </c>
      <c r="L81" s="92">
        <f t="shared" si="17"/>
        <v>0</v>
      </c>
      <c r="M81" s="74">
        <f t="shared" si="18"/>
        <v>0</v>
      </c>
      <c r="N81" s="68">
        <f t="shared" si="19"/>
        <v>-144</v>
      </c>
      <c r="P81" s="55"/>
      <c r="R81" s="43">
        <f t="shared" si="13"/>
        <v>124</v>
      </c>
    </row>
    <row r="82" spans="1:18" ht="19.5">
      <c r="A82" s="56"/>
      <c r="B82" s="53"/>
      <c r="C82" s="45"/>
      <c r="D82" s="54"/>
      <c r="E82" s="44"/>
      <c r="F82" s="44"/>
      <c r="G82" s="45">
        <f t="shared" si="14"/>
        <v>0</v>
      </c>
      <c r="H82" s="90">
        <f t="shared" si="15"/>
        <v>0</v>
      </c>
      <c r="I82" s="44"/>
      <c r="J82" s="45"/>
      <c r="K82" s="45">
        <f t="shared" si="16"/>
        <v>0</v>
      </c>
      <c r="L82" s="92">
        <f t="shared" si="17"/>
        <v>0</v>
      </c>
      <c r="M82" s="74">
        <f t="shared" si="18"/>
        <v>0</v>
      </c>
      <c r="N82" s="68">
        <f t="shared" si="19"/>
        <v>-144</v>
      </c>
      <c r="P82" s="55"/>
      <c r="R82" s="43">
        <f t="shared" si="13"/>
        <v>124</v>
      </c>
    </row>
    <row r="83" spans="1:18" ht="19.5">
      <c r="A83" s="56"/>
      <c r="B83" s="53"/>
      <c r="C83" s="45"/>
      <c r="D83" s="54"/>
      <c r="E83" s="44"/>
      <c r="F83" s="44"/>
      <c r="G83" s="45">
        <f t="shared" si="14"/>
        <v>0</v>
      </c>
      <c r="H83" s="90">
        <f t="shared" si="15"/>
        <v>0</v>
      </c>
      <c r="I83" s="44"/>
      <c r="J83" s="45"/>
      <c r="K83" s="45">
        <f t="shared" si="16"/>
        <v>0</v>
      </c>
      <c r="L83" s="92">
        <f t="shared" si="17"/>
        <v>0</v>
      </c>
      <c r="M83" s="74">
        <f t="shared" si="18"/>
        <v>0</v>
      </c>
      <c r="N83" s="68">
        <f t="shared" si="19"/>
        <v>-144</v>
      </c>
      <c r="P83" s="55"/>
      <c r="R83" s="43">
        <f t="shared" si="13"/>
        <v>124</v>
      </c>
    </row>
    <row r="84" spans="1:18" ht="19.5">
      <c r="A84" s="56"/>
      <c r="B84" s="53"/>
      <c r="C84" s="45"/>
      <c r="D84" s="54"/>
      <c r="E84" s="44"/>
      <c r="F84" s="44"/>
      <c r="G84" s="45">
        <f t="shared" si="14"/>
        <v>0</v>
      </c>
      <c r="H84" s="90">
        <f t="shared" si="15"/>
        <v>0</v>
      </c>
      <c r="I84" s="44"/>
      <c r="J84" s="45"/>
      <c r="K84" s="45">
        <f t="shared" si="16"/>
        <v>0</v>
      </c>
      <c r="L84" s="92">
        <f t="shared" si="17"/>
        <v>0</v>
      </c>
      <c r="M84" s="74">
        <f t="shared" si="18"/>
        <v>0</v>
      </c>
      <c r="N84" s="68">
        <f t="shared" si="19"/>
        <v>-144</v>
      </c>
      <c r="P84" s="55"/>
      <c r="R84" s="43">
        <f t="shared" si="13"/>
        <v>124</v>
      </c>
    </row>
    <row r="85" spans="1:18" ht="19.5">
      <c r="A85" s="56"/>
      <c r="B85" s="53"/>
      <c r="C85" s="45"/>
      <c r="D85" s="54"/>
      <c r="E85" s="44"/>
      <c r="F85" s="44"/>
      <c r="G85" s="45">
        <f t="shared" si="14"/>
        <v>0</v>
      </c>
      <c r="H85" s="90">
        <f t="shared" si="15"/>
        <v>0</v>
      </c>
      <c r="I85" s="44"/>
      <c r="J85" s="45"/>
      <c r="K85" s="45">
        <f t="shared" si="16"/>
        <v>0</v>
      </c>
      <c r="L85" s="92">
        <f t="shared" si="17"/>
        <v>0</v>
      </c>
      <c r="M85" s="74">
        <f t="shared" si="18"/>
        <v>0</v>
      </c>
      <c r="N85" s="68">
        <f t="shared" si="19"/>
        <v>-144</v>
      </c>
      <c r="P85" s="55"/>
      <c r="R85" s="43">
        <f t="shared" si="13"/>
        <v>124</v>
      </c>
    </row>
    <row r="86" spans="1:18" ht="19.5">
      <c r="A86" s="56"/>
      <c r="B86" s="53"/>
      <c r="C86" s="45"/>
      <c r="D86" s="54"/>
      <c r="E86" s="44"/>
      <c r="F86" s="44"/>
      <c r="G86" s="45">
        <f t="shared" si="14"/>
        <v>0</v>
      </c>
      <c r="H86" s="90">
        <f t="shared" si="15"/>
        <v>0</v>
      </c>
      <c r="I86" s="44"/>
      <c r="J86" s="45"/>
      <c r="K86" s="45">
        <f t="shared" si="16"/>
        <v>0</v>
      </c>
      <c r="L86" s="92">
        <f t="shared" si="17"/>
        <v>0</v>
      </c>
      <c r="M86" s="74">
        <f t="shared" si="18"/>
        <v>0</v>
      </c>
      <c r="N86" s="68">
        <f t="shared" si="19"/>
        <v>-144</v>
      </c>
      <c r="P86" s="55"/>
      <c r="R86" s="43">
        <f t="shared" si="13"/>
        <v>124</v>
      </c>
    </row>
    <row r="87" spans="1:18" ht="19.5">
      <c r="A87" s="56"/>
      <c r="B87" s="53"/>
      <c r="C87" s="45"/>
      <c r="D87" s="54"/>
      <c r="E87" s="44"/>
      <c r="F87" s="44"/>
      <c r="G87" s="45">
        <f t="shared" si="14"/>
        <v>0</v>
      </c>
      <c r="H87" s="90">
        <f t="shared" si="15"/>
        <v>0</v>
      </c>
      <c r="I87" s="44"/>
      <c r="J87" s="45"/>
      <c r="K87" s="45">
        <f t="shared" si="16"/>
        <v>0</v>
      </c>
      <c r="L87" s="92">
        <f t="shared" si="17"/>
        <v>0</v>
      </c>
      <c r="M87" s="74">
        <f t="shared" si="18"/>
        <v>0</v>
      </c>
      <c r="N87" s="68">
        <f t="shared" si="19"/>
        <v>-144</v>
      </c>
      <c r="P87" s="55"/>
      <c r="R87" s="43">
        <f t="shared" si="13"/>
        <v>124</v>
      </c>
    </row>
    <row r="88" spans="1:18" ht="19.5">
      <c r="A88" s="56"/>
      <c r="B88" s="53"/>
      <c r="C88" s="45"/>
      <c r="D88" s="54"/>
      <c r="E88" s="44"/>
      <c r="F88" s="44"/>
      <c r="G88" s="45">
        <f t="shared" si="14"/>
        <v>0</v>
      </c>
      <c r="H88" s="90">
        <f t="shared" si="15"/>
        <v>0</v>
      </c>
      <c r="I88" s="44"/>
      <c r="J88" s="45"/>
      <c r="K88" s="45">
        <f t="shared" si="16"/>
        <v>0</v>
      </c>
      <c r="L88" s="92">
        <f t="shared" si="17"/>
        <v>0</v>
      </c>
      <c r="M88" s="74">
        <f t="shared" si="18"/>
        <v>0</v>
      </c>
      <c r="N88" s="68">
        <f t="shared" si="19"/>
        <v>-144</v>
      </c>
      <c r="P88" s="55"/>
      <c r="R88" s="43">
        <f t="shared" si="13"/>
        <v>124</v>
      </c>
    </row>
    <row r="89" spans="1:18" ht="19.5">
      <c r="A89" s="56"/>
      <c r="B89" s="53"/>
      <c r="C89" s="45"/>
      <c r="D89" s="54"/>
      <c r="E89" s="44"/>
      <c r="F89" s="44"/>
      <c r="G89" s="45">
        <f t="shared" si="14"/>
        <v>0</v>
      </c>
      <c r="H89" s="90">
        <f t="shared" si="15"/>
        <v>0</v>
      </c>
      <c r="I89" s="44"/>
      <c r="J89" s="45"/>
      <c r="K89" s="45">
        <f t="shared" si="16"/>
        <v>0</v>
      </c>
      <c r="L89" s="92">
        <f t="shared" si="17"/>
        <v>0</v>
      </c>
      <c r="M89" s="74">
        <f t="shared" si="18"/>
        <v>0</v>
      </c>
      <c r="N89" s="68">
        <f t="shared" si="19"/>
        <v>-144</v>
      </c>
      <c r="P89" s="55"/>
      <c r="R89" s="43">
        <f t="shared" si="13"/>
        <v>124</v>
      </c>
    </row>
    <row r="90" spans="1:18" ht="19.5">
      <c r="A90" s="56"/>
      <c r="B90" s="53"/>
      <c r="C90" s="45"/>
      <c r="D90" s="54"/>
      <c r="E90" s="44"/>
      <c r="F90" s="44"/>
      <c r="G90" s="45">
        <f t="shared" si="14"/>
        <v>0</v>
      </c>
      <c r="H90" s="90">
        <f t="shared" si="15"/>
        <v>0</v>
      </c>
      <c r="I90" s="44"/>
      <c r="J90" s="45"/>
      <c r="K90" s="45">
        <f t="shared" si="16"/>
        <v>0</v>
      </c>
      <c r="L90" s="92">
        <f t="shared" si="17"/>
        <v>0</v>
      </c>
      <c r="M90" s="74">
        <f t="shared" si="18"/>
        <v>0</v>
      </c>
      <c r="N90" s="68">
        <f t="shared" si="19"/>
        <v>-144</v>
      </c>
      <c r="P90" s="55"/>
      <c r="R90" s="43">
        <f t="shared" si="13"/>
        <v>124</v>
      </c>
    </row>
    <row r="91" spans="1:18" ht="19.5">
      <c r="A91" s="56"/>
      <c r="B91" s="53"/>
      <c r="C91" s="45"/>
      <c r="D91" s="54"/>
      <c r="E91" s="44"/>
      <c r="F91" s="44"/>
      <c r="G91" s="45">
        <f t="shared" si="14"/>
        <v>0</v>
      </c>
      <c r="H91" s="90">
        <f t="shared" si="15"/>
        <v>0</v>
      </c>
      <c r="I91" s="44"/>
      <c r="J91" s="45"/>
      <c r="K91" s="45">
        <f t="shared" si="16"/>
        <v>0</v>
      </c>
      <c r="L91" s="92">
        <f t="shared" si="17"/>
        <v>0</v>
      </c>
      <c r="M91" s="74">
        <f t="shared" si="18"/>
        <v>0</v>
      </c>
      <c r="N91" s="68">
        <f t="shared" si="19"/>
        <v>-144</v>
      </c>
      <c r="P91" s="55"/>
      <c r="R91" s="43">
        <f t="shared" si="13"/>
        <v>124</v>
      </c>
    </row>
    <row r="92" spans="1:18" ht="19.5">
      <c r="A92" s="56"/>
      <c r="B92" s="53"/>
      <c r="C92" s="45"/>
      <c r="D92" s="54"/>
      <c r="E92" s="44"/>
      <c r="F92" s="44"/>
      <c r="G92" s="45">
        <f t="shared" si="14"/>
        <v>0</v>
      </c>
      <c r="H92" s="90">
        <f t="shared" si="15"/>
        <v>0</v>
      </c>
      <c r="I92" s="44"/>
      <c r="J92" s="45"/>
      <c r="K92" s="45">
        <f t="shared" si="16"/>
        <v>0</v>
      </c>
      <c r="L92" s="92">
        <f t="shared" si="17"/>
        <v>0</v>
      </c>
      <c r="M92" s="74">
        <f t="shared" si="18"/>
        <v>0</v>
      </c>
      <c r="N92" s="68">
        <f t="shared" si="19"/>
        <v>-144</v>
      </c>
      <c r="P92" s="55"/>
      <c r="R92" s="43">
        <f t="shared" si="13"/>
        <v>124</v>
      </c>
    </row>
    <row r="93" spans="1:18" ht="19.5">
      <c r="A93" s="56"/>
      <c r="B93" s="53"/>
      <c r="C93" s="45"/>
      <c r="D93" s="54"/>
      <c r="E93" s="44"/>
      <c r="F93" s="44"/>
      <c r="G93" s="45">
        <f t="shared" si="14"/>
        <v>0</v>
      </c>
      <c r="H93" s="90">
        <f t="shared" si="15"/>
        <v>0</v>
      </c>
      <c r="I93" s="44"/>
      <c r="J93" s="45"/>
      <c r="K93" s="45">
        <f t="shared" si="16"/>
        <v>0</v>
      </c>
      <c r="L93" s="92">
        <f t="shared" si="17"/>
        <v>0</v>
      </c>
      <c r="M93" s="74">
        <f t="shared" si="18"/>
        <v>0</v>
      </c>
      <c r="N93" s="68">
        <f t="shared" si="19"/>
        <v>-144</v>
      </c>
      <c r="P93" s="55"/>
      <c r="R93" s="43">
        <f t="shared" si="13"/>
        <v>124</v>
      </c>
    </row>
    <row r="94" spans="1:18" ht="19.5">
      <c r="A94" s="56"/>
      <c r="B94" s="53"/>
      <c r="C94" s="45"/>
      <c r="D94" s="54"/>
      <c r="E94" s="44"/>
      <c r="F94" s="44"/>
      <c r="G94" s="45">
        <f t="shared" si="14"/>
        <v>0</v>
      </c>
      <c r="H94" s="90">
        <f t="shared" si="15"/>
        <v>0</v>
      </c>
      <c r="I94" s="44"/>
      <c r="J94" s="45"/>
      <c r="K94" s="45">
        <f t="shared" si="16"/>
        <v>0</v>
      </c>
      <c r="L94" s="92">
        <f t="shared" si="17"/>
        <v>0</v>
      </c>
      <c r="M94" s="74">
        <f t="shared" si="18"/>
        <v>0</v>
      </c>
      <c r="N94" s="68">
        <f t="shared" si="19"/>
        <v>-144</v>
      </c>
      <c r="P94" s="55"/>
      <c r="R94" s="43">
        <f t="shared" si="13"/>
        <v>124</v>
      </c>
    </row>
    <row r="95" spans="1:18" ht="19.5">
      <c r="A95" s="56"/>
      <c r="B95" s="53"/>
      <c r="C95" s="45"/>
      <c r="D95" s="54"/>
      <c r="E95" s="44"/>
      <c r="F95" s="44"/>
      <c r="G95" s="45">
        <f t="shared" si="14"/>
        <v>0</v>
      </c>
      <c r="H95" s="90">
        <f t="shared" si="15"/>
        <v>0</v>
      </c>
      <c r="I95" s="44"/>
      <c r="J95" s="45"/>
      <c r="K95" s="45">
        <f t="shared" si="16"/>
        <v>0</v>
      </c>
      <c r="L95" s="92">
        <f t="shared" si="17"/>
        <v>0</v>
      </c>
      <c r="M95" s="74">
        <f t="shared" si="18"/>
        <v>0</v>
      </c>
      <c r="N95" s="68">
        <f t="shared" si="19"/>
        <v>-144</v>
      </c>
      <c r="P95" s="55"/>
      <c r="R95" s="43">
        <f t="shared" si="13"/>
        <v>124</v>
      </c>
    </row>
    <row r="96" spans="1:18" ht="19.5">
      <c r="A96" s="56"/>
      <c r="B96" s="53"/>
      <c r="C96" s="45"/>
      <c r="D96" s="54"/>
      <c r="E96" s="44"/>
      <c r="F96" s="44"/>
      <c r="G96" s="45">
        <f t="shared" si="14"/>
        <v>0</v>
      </c>
      <c r="H96" s="90">
        <f t="shared" si="15"/>
        <v>0</v>
      </c>
      <c r="I96" s="44"/>
      <c r="J96" s="45"/>
      <c r="K96" s="45">
        <f t="shared" si="16"/>
        <v>0</v>
      </c>
      <c r="L96" s="92">
        <f t="shared" si="17"/>
        <v>0</v>
      </c>
      <c r="M96" s="74">
        <f t="shared" si="18"/>
        <v>0</v>
      </c>
      <c r="N96" s="68">
        <f t="shared" si="19"/>
        <v>-144</v>
      </c>
      <c r="P96" s="55"/>
      <c r="R96" s="43">
        <f t="shared" si="13"/>
        <v>124</v>
      </c>
    </row>
    <row r="97" spans="1:18" ht="19.5">
      <c r="A97" s="56"/>
      <c r="B97" s="53"/>
      <c r="C97" s="45"/>
      <c r="D97" s="54"/>
      <c r="E97" s="44"/>
      <c r="F97" s="44"/>
      <c r="G97" s="45">
        <f t="shared" si="14"/>
        <v>0</v>
      </c>
      <c r="H97" s="90">
        <f t="shared" si="15"/>
        <v>0</v>
      </c>
      <c r="I97" s="44"/>
      <c r="J97" s="45"/>
      <c r="K97" s="45">
        <f t="shared" si="16"/>
        <v>0</v>
      </c>
      <c r="L97" s="92">
        <f t="shared" si="17"/>
        <v>0</v>
      </c>
      <c r="M97" s="74">
        <f t="shared" si="18"/>
        <v>0</v>
      </c>
      <c r="N97" s="68">
        <f t="shared" si="19"/>
        <v>-144</v>
      </c>
      <c r="P97" s="55"/>
      <c r="R97" s="43">
        <f t="shared" si="13"/>
        <v>124</v>
      </c>
    </row>
    <row r="98" spans="1:18" ht="19.5">
      <c r="A98" s="56"/>
      <c r="B98" s="53"/>
      <c r="C98" s="45"/>
      <c r="D98" s="54"/>
      <c r="E98" s="44"/>
      <c r="F98" s="44"/>
      <c r="G98" s="45">
        <f t="shared" si="14"/>
        <v>0</v>
      </c>
      <c r="H98" s="90">
        <f t="shared" si="15"/>
        <v>0</v>
      </c>
      <c r="I98" s="44"/>
      <c r="J98" s="45"/>
      <c r="K98" s="45">
        <f t="shared" si="16"/>
        <v>0</v>
      </c>
      <c r="L98" s="92">
        <f t="shared" si="17"/>
        <v>0</v>
      </c>
      <c r="M98" s="74">
        <f t="shared" si="18"/>
        <v>0</v>
      </c>
      <c r="N98" s="68">
        <f t="shared" si="19"/>
        <v>-144</v>
      </c>
      <c r="P98" s="55"/>
      <c r="R98" s="43">
        <f t="shared" si="13"/>
        <v>124</v>
      </c>
    </row>
    <row r="99" spans="1:18" ht="19.5">
      <c r="A99" s="56"/>
      <c r="B99" s="53"/>
      <c r="C99" s="45"/>
      <c r="D99" s="54"/>
      <c r="E99" s="44"/>
      <c r="F99" s="44"/>
      <c r="G99" s="45">
        <f t="shared" si="14"/>
        <v>0</v>
      </c>
      <c r="H99" s="90">
        <f t="shared" si="15"/>
        <v>0</v>
      </c>
      <c r="I99" s="44"/>
      <c r="J99" s="45"/>
      <c r="K99" s="45">
        <f t="shared" si="16"/>
        <v>0</v>
      </c>
      <c r="L99" s="92">
        <f t="shared" si="17"/>
        <v>0</v>
      </c>
      <c r="M99" s="74">
        <f t="shared" si="18"/>
        <v>0</v>
      </c>
      <c r="N99" s="68">
        <f t="shared" si="19"/>
        <v>-144</v>
      </c>
      <c r="P99" s="55"/>
      <c r="R99" s="43">
        <f t="shared" si="13"/>
        <v>124</v>
      </c>
    </row>
    <row r="100" spans="1:18" ht="19.5">
      <c r="A100" s="56"/>
      <c r="B100" s="53"/>
      <c r="C100" s="45"/>
      <c r="D100" s="54"/>
      <c r="E100" s="44"/>
      <c r="F100" s="44"/>
      <c r="G100" s="45">
        <f t="shared" si="14"/>
        <v>0</v>
      </c>
      <c r="H100" s="90">
        <f t="shared" si="15"/>
        <v>0</v>
      </c>
      <c r="I100" s="44"/>
      <c r="J100" s="45"/>
      <c r="K100" s="45">
        <f t="shared" si="16"/>
        <v>0</v>
      </c>
      <c r="L100" s="92">
        <f t="shared" si="17"/>
        <v>0</v>
      </c>
      <c r="M100" s="74">
        <f t="shared" si="18"/>
        <v>0</v>
      </c>
      <c r="N100" s="68">
        <f t="shared" si="19"/>
        <v>-144</v>
      </c>
      <c r="P100" s="55"/>
      <c r="R100" s="43">
        <f t="shared" si="13"/>
        <v>124</v>
      </c>
    </row>
    <row r="101" spans="1:18" ht="19.5">
      <c r="A101" s="56"/>
      <c r="B101" s="53"/>
      <c r="C101" s="45"/>
      <c r="D101" s="54"/>
      <c r="E101" s="44"/>
      <c r="F101" s="44"/>
      <c r="G101" s="45">
        <f t="shared" si="14"/>
        <v>0</v>
      </c>
      <c r="H101" s="90">
        <f t="shared" si="15"/>
        <v>0</v>
      </c>
      <c r="I101" s="44"/>
      <c r="J101" s="45"/>
      <c r="K101" s="45">
        <f t="shared" si="16"/>
        <v>0</v>
      </c>
      <c r="L101" s="92">
        <f t="shared" si="17"/>
        <v>0</v>
      </c>
      <c r="M101" s="74">
        <f t="shared" si="18"/>
        <v>0</v>
      </c>
      <c r="N101" s="68">
        <f t="shared" si="19"/>
        <v>-144</v>
      </c>
      <c r="P101" s="55"/>
      <c r="R101" s="43">
        <f t="shared" si="13"/>
        <v>124</v>
      </c>
    </row>
    <row r="102" spans="1:18" ht="19.5">
      <c r="A102" s="56"/>
      <c r="B102" s="53"/>
      <c r="C102" s="45"/>
      <c r="D102" s="54"/>
      <c r="E102" s="44"/>
      <c r="F102" s="44"/>
      <c r="G102" s="45">
        <f t="shared" si="14"/>
        <v>0</v>
      </c>
      <c r="H102" s="90">
        <f t="shared" si="15"/>
        <v>0</v>
      </c>
      <c r="I102" s="44"/>
      <c r="J102" s="45"/>
      <c r="K102" s="45">
        <f t="shared" si="16"/>
        <v>0</v>
      </c>
      <c r="L102" s="92">
        <f t="shared" si="17"/>
        <v>0</v>
      </c>
      <c r="M102" s="74">
        <f t="shared" si="18"/>
        <v>0</v>
      </c>
      <c r="N102" s="68">
        <f t="shared" si="19"/>
        <v>-144</v>
      </c>
      <c r="P102" s="55"/>
      <c r="R102" s="43">
        <f t="shared" si="13"/>
        <v>124</v>
      </c>
    </row>
    <row r="103" spans="1:18" ht="19.5">
      <c r="A103" s="56"/>
      <c r="B103" s="53"/>
      <c r="C103" s="45"/>
      <c r="D103" s="54"/>
      <c r="E103" s="44"/>
      <c r="F103" s="44"/>
      <c r="G103" s="45">
        <f t="shared" si="14"/>
        <v>0</v>
      </c>
      <c r="H103" s="90">
        <f t="shared" si="15"/>
        <v>0</v>
      </c>
      <c r="I103" s="44"/>
      <c r="J103" s="45"/>
      <c r="K103" s="45">
        <f t="shared" si="16"/>
        <v>0</v>
      </c>
      <c r="L103" s="92">
        <f t="shared" si="17"/>
        <v>0</v>
      </c>
      <c r="M103" s="74">
        <f t="shared" si="18"/>
        <v>0</v>
      </c>
      <c r="N103" s="68">
        <f t="shared" si="19"/>
        <v>-144</v>
      </c>
      <c r="P103" s="55"/>
      <c r="R103" s="43">
        <f t="shared" si="13"/>
        <v>124</v>
      </c>
    </row>
    <row r="104" spans="1:18" ht="19.5">
      <c r="A104" s="56"/>
      <c r="B104" s="53"/>
      <c r="C104" s="45"/>
      <c r="D104" s="54"/>
      <c r="E104" s="44"/>
      <c r="F104" s="44"/>
      <c r="G104" s="45">
        <f t="shared" si="14"/>
        <v>0</v>
      </c>
      <c r="H104" s="90">
        <f t="shared" si="15"/>
        <v>0</v>
      </c>
      <c r="I104" s="44"/>
      <c r="J104" s="45"/>
      <c r="K104" s="45">
        <f t="shared" si="16"/>
        <v>0</v>
      </c>
      <c r="L104" s="92">
        <f t="shared" si="17"/>
        <v>0</v>
      </c>
      <c r="M104" s="74">
        <f t="shared" si="18"/>
        <v>0</v>
      </c>
      <c r="N104" s="68">
        <f t="shared" si="19"/>
        <v>-144</v>
      </c>
      <c r="P104" s="55"/>
      <c r="R104" s="43">
        <f t="shared" si="13"/>
        <v>124</v>
      </c>
    </row>
    <row r="105" spans="1:18" ht="19.5">
      <c r="A105" s="56"/>
      <c r="B105" s="53"/>
      <c r="C105" s="45"/>
      <c r="D105" s="54"/>
      <c r="E105" s="44"/>
      <c r="F105" s="44"/>
      <c r="G105" s="45">
        <f t="shared" si="14"/>
        <v>0</v>
      </c>
      <c r="H105" s="90">
        <f t="shared" si="15"/>
        <v>0</v>
      </c>
      <c r="I105" s="44"/>
      <c r="J105" s="45"/>
      <c r="K105" s="45">
        <f t="shared" si="16"/>
        <v>0</v>
      </c>
      <c r="L105" s="92">
        <f t="shared" si="17"/>
        <v>0</v>
      </c>
      <c r="M105" s="74">
        <f t="shared" si="18"/>
        <v>0</v>
      </c>
      <c r="N105" s="68">
        <f t="shared" si="19"/>
        <v>-144</v>
      </c>
      <c r="P105" s="55"/>
      <c r="R105" s="43">
        <f t="shared" si="13"/>
        <v>124</v>
      </c>
    </row>
    <row r="106" spans="1:18" ht="19.5">
      <c r="A106" s="56"/>
      <c r="B106" s="53"/>
      <c r="C106" s="45"/>
      <c r="D106" s="54"/>
      <c r="E106" s="44"/>
      <c r="F106" s="44"/>
      <c r="G106" s="45">
        <f t="shared" si="14"/>
        <v>0</v>
      </c>
      <c r="H106" s="90">
        <f t="shared" si="15"/>
        <v>0</v>
      </c>
      <c r="I106" s="44"/>
      <c r="J106" s="45"/>
      <c r="K106" s="45">
        <f t="shared" si="16"/>
        <v>0</v>
      </c>
      <c r="L106" s="92">
        <f t="shared" si="17"/>
        <v>0</v>
      </c>
      <c r="M106" s="74">
        <f t="shared" si="18"/>
        <v>0</v>
      </c>
      <c r="N106" s="68">
        <f t="shared" si="19"/>
        <v>-144</v>
      </c>
      <c r="P106" s="55"/>
      <c r="R106" s="43">
        <f t="shared" si="13"/>
        <v>124</v>
      </c>
    </row>
    <row r="107" spans="1:18" ht="19.5">
      <c r="A107" s="56"/>
      <c r="B107" s="53"/>
      <c r="C107" s="45"/>
      <c r="D107" s="54"/>
      <c r="E107" s="44"/>
      <c r="F107" s="44"/>
      <c r="G107" s="45">
        <f t="shared" si="14"/>
        <v>0</v>
      </c>
      <c r="H107" s="90">
        <f t="shared" si="15"/>
        <v>0</v>
      </c>
      <c r="I107" s="44"/>
      <c r="J107" s="45"/>
      <c r="K107" s="45">
        <f t="shared" si="16"/>
        <v>0</v>
      </c>
      <c r="L107" s="92">
        <f t="shared" si="17"/>
        <v>0</v>
      </c>
      <c r="M107" s="74">
        <f t="shared" si="18"/>
        <v>0</v>
      </c>
      <c r="N107" s="68">
        <f t="shared" si="19"/>
        <v>-144</v>
      </c>
      <c r="P107" s="55"/>
      <c r="R107" s="43">
        <f t="shared" si="13"/>
        <v>124</v>
      </c>
    </row>
    <row r="108" spans="1:18" ht="19.5">
      <c r="A108" s="56"/>
      <c r="B108" s="53"/>
      <c r="C108" s="45"/>
      <c r="D108" s="54"/>
      <c r="E108" s="44"/>
      <c r="F108" s="44"/>
      <c r="G108" s="45">
        <f t="shared" si="14"/>
        <v>0</v>
      </c>
      <c r="H108" s="90">
        <f t="shared" si="15"/>
        <v>0</v>
      </c>
      <c r="I108" s="44"/>
      <c r="J108" s="45"/>
      <c r="K108" s="45">
        <f t="shared" si="16"/>
        <v>0</v>
      </c>
      <c r="L108" s="92">
        <f t="shared" si="17"/>
        <v>0</v>
      </c>
      <c r="M108" s="74">
        <f t="shared" si="18"/>
        <v>0</v>
      </c>
      <c r="N108" s="68">
        <f t="shared" si="19"/>
        <v>-144</v>
      </c>
      <c r="P108" s="55"/>
      <c r="R108" s="43">
        <f t="shared" si="13"/>
        <v>124</v>
      </c>
    </row>
    <row r="109" spans="1:18" ht="19.5">
      <c r="A109" s="56"/>
      <c r="B109" s="53"/>
      <c r="C109" s="45"/>
      <c r="D109" s="54"/>
      <c r="E109" s="44"/>
      <c r="F109" s="44"/>
      <c r="G109" s="45">
        <f t="shared" si="14"/>
        <v>0</v>
      </c>
      <c r="H109" s="90">
        <f t="shared" si="15"/>
        <v>0</v>
      </c>
      <c r="I109" s="44"/>
      <c r="J109" s="45"/>
      <c r="K109" s="45">
        <f t="shared" si="16"/>
        <v>0</v>
      </c>
      <c r="L109" s="92">
        <f t="shared" si="17"/>
        <v>0</v>
      </c>
      <c r="M109" s="74">
        <f t="shared" si="18"/>
        <v>0</v>
      </c>
      <c r="N109" s="68">
        <f t="shared" si="19"/>
        <v>-144</v>
      </c>
      <c r="P109" s="55"/>
      <c r="R109" s="43">
        <f t="shared" si="13"/>
        <v>124</v>
      </c>
    </row>
    <row r="110" spans="1:18" ht="19.5">
      <c r="A110" s="56"/>
      <c r="B110" s="53"/>
      <c r="C110" s="45"/>
      <c r="D110" s="54"/>
      <c r="E110" s="44"/>
      <c r="F110" s="44"/>
      <c r="G110" s="45">
        <f t="shared" si="14"/>
        <v>0</v>
      </c>
      <c r="H110" s="90">
        <f t="shared" si="15"/>
        <v>0</v>
      </c>
      <c r="I110" s="44"/>
      <c r="J110" s="45"/>
      <c r="K110" s="45">
        <f t="shared" si="16"/>
        <v>0</v>
      </c>
      <c r="L110" s="92">
        <f t="shared" si="17"/>
        <v>0</v>
      </c>
      <c r="M110" s="74">
        <f t="shared" si="18"/>
        <v>0</v>
      </c>
      <c r="N110" s="68">
        <f t="shared" si="19"/>
        <v>-144</v>
      </c>
      <c r="P110" s="55"/>
      <c r="R110" s="43">
        <f t="shared" si="13"/>
        <v>124</v>
      </c>
    </row>
    <row r="111" spans="1:18" ht="19.5">
      <c r="A111" s="56"/>
      <c r="B111" s="53"/>
      <c r="C111" s="45"/>
      <c r="D111" s="54"/>
      <c r="E111" s="44"/>
      <c r="F111" s="44"/>
      <c r="G111" s="45">
        <f t="shared" si="14"/>
        <v>0</v>
      </c>
      <c r="H111" s="90">
        <f t="shared" si="15"/>
        <v>0</v>
      </c>
      <c r="I111" s="44"/>
      <c r="J111" s="45"/>
      <c r="K111" s="45">
        <f t="shared" si="16"/>
        <v>0</v>
      </c>
      <c r="L111" s="92">
        <f t="shared" si="17"/>
        <v>0</v>
      </c>
      <c r="M111" s="74">
        <f t="shared" si="18"/>
        <v>0</v>
      </c>
      <c r="N111" s="68">
        <f t="shared" si="19"/>
        <v>-144</v>
      </c>
      <c r="P111" s="55"/>
      <c r="R111" s="43">
        <f t="shared" si="13"/>
        <v>124</v>
      </c>
    </row>
    <row r="112" spans="1:18" ht="19.5">
      <c r="A112" s="56"/>
      <c r="B112" s="53"/>
      <c r="C112" s="45"/>
      <c r="D112" s="54"/>
      <c r="E112" s="44"/>
      <c r="F112" s="44"/>
      <c r="G112" s="45">
        <f t="shared" si="14"/>
        <v>0</v>
      </c>
      <c r="H112" s="90">
        <f t="shared" si="15"/>
        <v>0</v>
      </c>
      <c r="I112" s="44"/>
      <c r="J112" s="45"/>
      <c r="K112" s="45">
        <f t="shared" si="16"/>
        <v>0</v>
      </c>
      <c r="L112" s="92">
        <f t="shared" si="17"/>
        <v>0</v>
      </c>
      <c r="M112" s="74">
        <f t="shared" si="18"/>
        <v>0</v>
      </c>
      <c r="N112" s="68">
        <f t="shared" si="19"/>
        <v>-144</v>
      </c>
      <c r="P112" s="55"/>
      <c r="R112" s="43">
        <f t="shared" si="13"/>
        <v>124</v>
      </c>
    </row>
    <row r="113" spans="1:18" ht="19.5">
      <c r="A113" s="56"/>
      <c r="B113" s="53"/>
      <c r="C113" s="45"/>
      <c r="D113" s="54"/>
      <c r="E113" s="44"/>
      <c r="F113" s="44"/>
      <c r="G113" s="45">
        <f t="shared" si="14"/>
        <v>0</v>
      </c>
      <c r="H113" s="90">
        <f t="shared" si="15"/>
        <v>0</v>
      </c>
      <c r="I113" s="44"/>
      <c r="J113" s="45"/>
      <c r="K113" s="45">
        <f t="shared" si="16"/>
        <v>0</v>
      </c>
      <c r="L113" s="92">
        <f t="shared" si="17"/>
        <v>0</v>
      </c>
      <c r="M113" s="74">
        <f t="shared" si="18"/>
        <v>0</v>
      </c>
      <c r="N113" s="68">
        <f t="shared" si="19"/>
        <v>-144</v>
      </c>
      <c r="P113" s="55"/>
      <c r="R113" s="43">
        <f t="shared" si="13"/>
        <v>124</v>
      </c>
    </row>
    <row r="114" spans="1:18" ht="19.5">
      <c r="A114" s="56"/>
      <c r="B114" s="53"/>
      <c r="C114" s="45"/>
      <c r="D114" s="54"/>
      <c r="E114" s="44"/>
      <c r="F114" s="44"/>
      <c r="G114" s="45">
        <f t="shared" si="14"/>
        <v>0</v>
      </c>
      <c r="H114" s="90">
        <f t="shared" si="15"/>
        <v>0</v>
      </c>
      <c r="I114" s="44"/>
      <c r="J114" s="45"/>
      <c r="K114" s="45">
        <f t="shared" si="16"/>
        <v>0</v>
      </c>
      <c r="L114" s="92">
        <f t="shared" si="17"/>
        <v>0</v>
      </c>
      <c r="M114" s="74">
        <f t="shared" si="18"/>
        <v>0</v>
      </c>
      <c r="N114" s="68">
        <f t="shared" si="19"/>
        <v>-144</v>
      </c>
      <c r="P114" s="55"/>
      <c r="R114" s="43">
        <f t="shared" si="13"/>
        <v>124</v>
      </c>
    </row>
    <row r="115" spans="1:18" ht="19.5">
      <c r="A115" s="56"/>
      <c r="B115" s="53"/>
      <c r="C115" s="45"/>
      <c r="D115" s="54"/>
      <c r="E115" s="44"/>
      <c r="F115" s="44"/>
      <c r="G115" s="45">
        <f t="shared" si="14"/>
        <v>0</v>
      </c>
      <c r="H115" s="90">
        <f t="shared" si="15"/>
        <v>0</v>
      </c>
      <c r="I115" s="44"/>
      <c r="J115" s="45"/>
      <c r="K115" s="45">
        <f t="shared" si="16"/>
        <v>0</v>
      </c>
      <c r="L115" s="92">
        <f t="shared" si="17"/>
        <v>0</v>
      </c>
      <c r="M115" s="74">
        <f t="shared" si="18"/>
        <v>0</v>
      </c>
      <c r="N115" s="68">
        <f t="shared" si="19"/>
        <v>-144</v>
      </c>
      <c r="P115" s="55"/>
      <c r="R115" s="43">
        <f t="shared" si="13"/>
        <v>124</v>
      </c>
    </row>
    <row r="116" spans="1:18" ht="19.5">
      <c r="A116" s="56"/>
      <c r="B116" s="53"/>
      <c r="C116" s="45"/>
      <c r="D116" s="54"/>
      <c r="E116" s="44"/>
      <c r="F116" s="44"/>
      <c r="G116" s="45">
        <f t="shared" si="14"/>
        <v>0</v>
      </c>
      <c r="H116" s="90">
        <f t="shared" si="15"/>
        <v>0</v>
      </c>
      <c r="I116" s="44"/>
      <c r="J116" s="45"/>
      <c r="K116" s="45">
        <f t="shared" si="16"/>
        <v>0</v>
      </c>
      <c r="L116" s="92">
        <f t="shared" si="17"/>
        <v>0</v>
      </c>
      <c r="M116" s="74">
        <f t="shared" si="18"/>
        <v>0</v>
      </c>
      <c r="N116" s="68">
        <f t="shared" si="19"/>
        <v>-144</v>
      </c>
      <c r="P116" s="55"/>
      <c r="R116" s="43">
        <f t="shared" si="13"/>
        <v>124</v>
      </c>
    </row>
    <row r="117" spans="1:18" ht="19.5">
      <c r="A117" s="56"/>
      <c r="B117" s="53"/>
      <c r="C117" s="45"/>
      <c r="D117" s="54"/>
      <c r="E117" s="44"/>
      <c r="F117" s="44"/>
      <c r="G117" s="45">
        <f t="shared" si="14"/>
        <v>0</v>
      </c>
      <c r="H117" s="90">
        <f t="shared" si="15"/>
        <v>0</v>
      </c>
      <c r="I117" s="44"/>
      <c r="J117" s="45"/>
      <c r="K117" s="45">
        <f t="shared" si="16"/>
        <v>0</v>
      </c>
      <c r="L117" s="92">
        <f t="shared" si="17"/>
        <v>0</v>
      </c>
      <c r="M117" s="74">
        <f t="shared" si="18"/>
        <v>0</v>
      </c>
      <c r="N117" s="68">
        <f t="shared" si="19"/>
        <v>-144</v>
      </c>
      <c r="P117" s="55"/>
      <c r="R117" s="43">
        <f t="shared" si="13"/>
        <v>124</v>
      </c>
    </row>
    <row r="118" spans="1:18" ht="19.5">
      <c r="A118" s="56"/>
      <c r="B118" s="53"/>
      <c r="C118" s="45"/>
      <c r="D118" s="54"/>
      <c r="E118" s="44"/>
      <c r="F118" s="44"/>
      <c r="G118" s="45">
        <f t="shared" si="14"/>
        <v>0</v>
      </c>
      <c r="H118" s="90">
        <f t="shared" si="15"/>
        <v>0</v>
      </c>
      <c r="I118" s="44"/>
      <c r="J118" s="45"/>
      <c r="K118" s="45">
        <f t="shared" si="16"/>
        <v>0</v>
      </c>
      <c r="L118" s="92">
        <f t="shared" si="17"/>
        <v>0</v>
      </c>
      <c r="M118" s="74">
        <f t="shared" si="18"/>
        <v>0</v>
      </c>
      <c r="N118" s="68">
        <f t="shared" si="19"/>
        <v>-144</v>
      </c>
      <c r="P118" s="55"/>
      <c r="R118" s="43">
        <f t="shared" si="13"/>
        <v>124</v>
      </c>
    </row>
    <row r="119" spans="1:18" ht="19.5">
      <c r="A119" s="56"/>
      <c r="B119" s="53"/>
      <c r="C119" s="45"/>
      <c r="D119" s="54"/>
      <c r="E119" s="44"/>
      <c r="F119" s="44"/>
      <c r="G119" s="45">
        <f t="shared" si="14"/>
        <v>0</v>
      </c>
      <c r="H119" s="90">
        <f t="shared" si="15"/>
        <v>0</v>
      </c>
      <c r="I119" s="44"/>
      <c r="J119" s="45"/>
      <c r="K119" s="45">
        <f t="shared" si="16"/>
        <v>0</v>
      </c>
      <c r="L119" s="92">
        <f t="shared" si="17"/>
        <v>0</v>
      </c>
      <c r="M119" s="74">
        <f t="shared" si="18"/>
        <v>0</v>
      </c>
      <c r="N119" s="68">
        <f t="shared" si="19"/>
        <v>-144</v>
      </c>
      <c r="P119" s="55"/>
      <c r="R119" s="43">
        <f t="shared" si="13"/>
        <v>124</v>
      </c>
    </row>
    <row r="120" spans="1:18" ht="19.5">
      <c r="A120" s="56"/>
      <c r="B120" s="53"/>
      <c r="C120" s="45"/>
      <c r="D120" s="54"/>
      <c r="E120" s="44"/>
      <c r="F120" s="44"/>
      <c r="G120" s="45">
        <f t="shared" si="14"/>
        <v>0</v>
      </c>
      <c r="H120" s="90">
        <f t="shared" si="15"/>
        <v>0</v>
      </c>
      <c r="I120" s="44"/>
      <c r="J120" s="45"/>
      <c r="K120" s="45">
        <f t="shared" si="16"/>
        <v>0</v>
      </c>
      <c r="L120" s="92">
        <f t="shared" si="17"/>
        <v>0</v>
      </c>
      <c r="M120" s="74">
        <f t="shared" si="18"/>
        <v>0</v>
      </c>
      <c r="N120" s="68">
        <f t="shared" si="19"/>
        <v>-144</v>
      </c>
      <c r="P120" s="55"/>
      <c r="R120" s="43">
        <f t="shared" si="13"/>
        <v>124</v>
      </c>
    </row>
    <row r="121" spans="1:18" ht="19.5">
      <c r="A121" s="56"/>
      <c r="B121" s="53"/>
      <c r="C121" s="45"/>
      <c r="D121" s="54"/>
      <c r="E121" s="44"/>
      <c r="F121" s="44"/>
      <c r="G121" s="45">
        <f t="shared" si="14"/>
        <v>0</v>
      </c>
      <c r="H121" s="90">
        <f t="shared" si="15"/>
        <v>0</v>
      </c>
      <c r="I121" s="44"/>
      <c r="J121" s="45"/>
      <c r="K121" s="45">
        <f t="shared" si="16"/>
        <v>0</v>
      </c>
      <c r="L121" s="92">
        <f t="shared" si="17"/>
        <v>0</v>
      </c>
      <c r="M121" s="74">
        <f t="shared" si="18"/>
        <v>0</v>
      </c>
      <c r="N121" s="68">
        <f t="shared" si="19"/>
        <v>-144</v>
      </c>
      <c r="P121" s="55"/>
      <c r="R121" s="43">
        <f t="shared" si="13"/>
        <v>124</v>
      </c>
    </row>
    <row r="122" spans="1:18" ht="19.5">
      <c r="A122" s="56"/>
      <c r="B122" s="53"/>
      <c r="C122" s="45"/>
      <c r="D122" s="54"/>
      <c r="E122" s="44"/>
      <c r="F122" s="44"/>
      <c r="G122" s="45">
        <f t="shared" si="14"/>
        <v>0</v>
      </c>
      <c r="H122" s="90">
        <f t="shared" si="15"/>
        <v>0</v>
      </c>
      <c r="I122" s="44"/>
      <c r="J122" s="45"/>
      <c r="K122" s="45">
        <f t="shared" si="16"/>
        <v>0</v>
      </c>
      <c r="L122" s="92">
        <f t="shared" si="17"/>
        <v>0</v>
      </c>
      <c r="M122" s="74">
        <f t="shared" si="18"/>
        <v>0</v>
      </c>
      <c r="N122" s="68">
        <f t="shared" si="19"/>
        <v>-144</v>
      </c>
      <c r="P122" s="55"/>
      <c r="R122" s="43">
        <f t="shared" si="13"/>
        <v>124</v>
      </c>
    </row>
    <row r="123" spans="1:18" ht="19.5">
      <c r="A123" s="56"/>
      <c r="B123" s="53"/>
      <c r="C123" s="45"/>
      <c r="D123" s="54"/>
      <c r="E123" s="44"/>
      <c r="F123" s="44"/>
      <c r="G123" s="45">
        <f t="shared" si="14"/>
        <v>0</v>
      </c>
      <c r="H123" s="90">
        <f t="shared" si="15"/>
        <v>0</v>
      </c>
      <c r="I123" s="44"/>
      <c r="J123" s="45"/>
      <c r="K123" s="45">
        <f t="shared" si="16"/>
        <v>0</v>
      </c>
      <c r="L123" s="92">
        <f t="shared" si="17"/>
        <v>0</v>
      </c>
      <c r="M123" s="74">
        <f t="shared" si="18"/>
        <v>0</v>
      </c>
      <c r="N123" s="68">
        <f t="shared" si="19"/>
        <v>-144</v>
      </c>
      <c r="P123" s="55"/>
      <c r="R123" s="43">
        <f t="shared" si="13"/>
        <v>124</v>
      </c>
    </row>
    <row r="124" spans="1:18" ht="19.5">
      <c r="A124" s="56"/>
      <c r="B124" s="53"/>
      <c r="C124" s="45"/>
      <c r="D124" s="54"/>
      <c r="E124" s="44"/>
      <c r="F124" s="44"/>
      <c r="G124" s="45">
        <f t="shared" si="14"/>
        <v>0</v>
      </c>
      <c r="H124" s="90">
        <f t="shared" si="15"/>
        <v>0</v>
      </c>
      <c r="I124" s="44"/>
      <c r="J124" s="45"/>
      <c r="K124" s="45">
        <f t="shared" si="16"/>
        <v>0</v>
      </c>
      <c r="L124" s="92">
        <f t="shared" si="17"/>
        <v>0</v>
      </c>
      <c r="M124" s="74">
        <f t="shared" si="18"/>
        <v>0</v>
      </c>
      <c r="N124" s="68">
        <f t="shared" si="19"/>
        <v>-144</v>
      </c>
      <c r="P124" s="55"/>
      <c r="R124" s="43">
        <f t="shared" si="13"/>
        <v>124</v>
      </c>
    </row>
    <row r="125" spans="1:18" ht="19.5">
      <c r="A125" s="56"/>
      <c r="B125" s="53"/>
      <c r="C125" s="45"/>
      <c r="D125" s="54"/>
      <c r="E125" s="44"/>
      <c r="F125" s="44"/>
      <c r="G125" s="45">
        <f t="shared" si="14"/>
        <v>0</v>
      </c>
      <c r="H125" s="90">
        <f t="shared" si="15"/>
        <v>0</v>
      </c>
      <c r="I125" s="44"/>
      <c r="J125" s="45"/>
      <c r="K125" s="45">
        <f t="shared" si="16"/>
        <v>0</v>
      </c>
      <c r="L125" s="92">
        <f t="shared" si="17"/>
        <v>0</v>
      </c>
      <c r="M125" s="74">
        <f t="shared" si="18"/>
        <v>0</v>
      </c>
      <c r="N125" s="68">
        <f t="shared" si="19"/>
        <v>-144</v>
      </c>
      <c r="P125" s="55"/>
      <c r="R125" s="43">
        <f t="shared" si="13"/>
        <v>124</v>
      </c>
    </row>
    <row r="126" spans="1:18" ht="19.5">
      <c r="A126" s="56"/>
      <c r="B126" s="53"/>
      <c r="C126" s="45"/>
      <c r="D126" s="54"/>
      <c r="E126" s="44"/>
      <c r="F126" s="44"/>
      <c r="G126" s="45">
        <f t="shared" si="14"/>
        <v>0</v>
      </c>
      <c r="H126" s="90">
        <f t="shared" si="15"/>
        <v>0</v>
      </c>
      <c r="I126" s="44"/>
      <c r="J126" s="45"/>
      <c r="K126" s="45">
        <f t="shared" si="16"/>
        <v>0</v>
      </c>
      <c r="L126" s="92">
        <f t="shared" si="17"/>
        <v>0</v>
      </c>
      <c r="M126" s="74">
        <f t="shared" si="18"/>
        <v>0</v>
      </c>
      <c r="N126" s="68">
        <f t="shared" si="19"/>
        <v>-144</v>
      </c>
      <c r="P126" s="55"/>
      <c r="R126" s="43">
        <f t="shared" si="13"/>
        <v>124</v>
      </c>
    </row>
    <row r="127" spans="1:18" ht="19.5">
      <c r="A127" s="56"/>
      <c r="B127" s="53"/>
      <c r="C127" s="45"/>
      <c r="D127" s="54"/>
      <c r="E127" s="44"/>
      <c r="F127" s="44"/>
      <c r="G127" s="45">
        <f t="shared" si="14"/>
        <v>0</v>
      </c>
      <c r="H127" s="90">
        <f t="shared" si="15"/>
        <v>0</v>
      </c>
      <c r="I127" s="44"/>
      <c r="J127" s="45"/>
      <c r="K127" s="45">
        <f t="shared" si="16"/>
        <v>0</v>
      </c>
      <c r="L127" s="92">
        <f t="shared" si="17"/>
        <v>0</v>
      </c>
      <c r="M127" s="74">
        <f t="shared" si="18"/>
        <v>0</v>
      </c>
      <c r="N127" s="68">
        <f t="shared" si="19"/>
        <v>-144</v>
      </c>
      <c r="P127" s="55"/>
      <c r="R127" s="43">
        <f t="shared" si="13"/>
        <v>124</v>
      </c>
    </row>
    <row r="128" spans="1:18" ht="19.5">
      <c r="A128" s="56"/>
      <c r="B128" s="53"/>
      <c r="C128" s="45"/>
      <c r="D128" s="54"/>
      <c r="E128" s="44"/>
      <c r="F128" s="44"/>
      <c r="G128" s="45">
        <f t="shared" si="14"/>
        <v>0</v>
      </c>
      <c r="H128" s="90">
        <f t="shared" si="15"/>
        <v>0</v>
      </c>
      <c r="I128" s="44"/>
      <c r="J128" s="45"/>
      <c r="K128" s="45">
        <f t="shared" si="16"/>
        <v>0</v>
      </c>
      <c r="L128" s="92">
        <f t="shared" si="17"/>
        <v>0</v>
      </c>
      <c r="M128" s="74">
        <f t="shared" si="18"/>
        <v>0</v>
      </c>
      <c r="N128" s="68">
        <f t="shared" si="19"/>
        <v>-144</v>
      </c>
      <c r="P128" s="55"/>
      <c r="R128" s="43">
        <f t="shared" si="13"/>
        <v>124</v>
      </c>
    </row>
    <row r="129" spans="1:18" ht="19.5">
      <c r="A129" s="56"/>
      <c r="B129" s="53"/>
      <c r="C129" s="45"/>
      <c r="D129" s="54"/>
      <c r="E129" s="44"/>
      <c r="F129" s="44"/>
      <c r="G129" s="45">
        <f t="shared" si="14"/>
        <v>0</v>
      </c>
      <c r="H129" s="90">
        <f t="shared" si="15"/>
        <v>0</v>
      </c>
      <c r="I129" s="44"/>
      <c r="J129" s="45"/>
      <c r="K129" s="45">
        <f t="shared" si="16"/>
        <v>0</v>
      </c>
      <c r="L129" s="92">
        <f t="shared" si="17"/>
        <v>0</v>
      </c>
      <c r="M129" s="74">
        <f t="shared" si="18"/>
        <v>0</v>
      </c>
      <c r="N129" s="68">
        <f t="shared" si="19"/>
        <v>-144</v>
      </c>
      <c r="P129" s="55"/>
      <c r="R129" s="43">
        <f t="shared" si="13"/>
        <v>124</v>
      </c>
    </row>
    <row r="130" spans="1:18" ht="19.5">
      <c r="A130" s="56"/>
      <c r="B130" s="53"/>
      <c r="C130" s="45"/>
      <c r="D130" s="54"/>
      <c r="E130" s="44"/>
      <c r="F130" s="44"/>
      <c r="G130" s="45">
        <f t="shared" si="14"/>
        <v>0</v>
      </c>
      <c r="H130" s="90">
        <f t="shared" si="15"/>
        <v>0</v>
      </c>
      <c r="I130" s="44"/>
      <c r="J130" s="45"/>
      <c r="K130" s="45">
        <f t="shared" si="16"/>
        <v>0</v>
      </c>
      <c r="L130" s="92">
        <f t="shared" si="17"/>
        <v>0</v>
      </c>
      <c r="M130" s="74">
        <f t="shared" si="18"/>
        <v>0</v>
      </c>
      <c r="N130" s="68">
        <f t="shared" si="19"/>
        <v>-144</v>
      </c>
      <c r="P130" s="55"/>
      <c r="R130" s="43">
        <f t="shared" si="13"/>
        <v>124</v>
      </c>
    </row>
    <row r="131" spans="1:18" ht="19.5">
      <c r="A131" s="56"/>
      <c r="B131" s="53"/>
      <c r="C131" s="45"/>
      <c r="D131" s="54"/>
      <c r="E131" s="44"/>
      <c r="F131" s="44"/>
      <c r="G131" s="45">
        <f t="shared" si="14"/>
        <v>0</v>
      </c>
      <c r="H131" s="90">
        <f t="shared" si="15"/>
        <v>0</v>
      </c>
      <c r="I131" s="44"/>
      <c r="J131" s="45"/>
      <c r="K131" s="45">
        <f t="shared" si="16"/>
        <v>0</v>
      </c>
      <c r="L131" s="92">
        <f t="shared" si="17"/>
        <v>0</v>
      </c>
      <c r="M131" s="74">
        <f t="shared" si="18"/>
        <v>0</v>
      </c>
      <c r="N131" s="68">
        <f t="shared" si="19"/>
        <v>-144</v>
      </c>
      <c r="P131" s="55"/>
      <c r="R131" s="43">
        <f t="shared" si="13"/>
        <v>124</v>
      </c>
    </row>
    <row r="132" spans="1:18" ht="19.5">
      <c r="A132" s="56"/>
      <c r="B132" s="53"/>
      <c r="C132" s="45"/>
      <c r="D132" s="54"/>
      <c r="E132" s="44"/>
      <c r="F132" s="44"/>
      <c r="G132" s="45">
        <f t="shared" si="14"/>
        <v>0</v>
      </c>
      <c r="H132" s="90">
        <f t="shared" si="15"/>
        <v>0</v>
      </c>
      <c r="I132" s="44"/>
      <c r="J132" s="45"/>
      <c r="K132" s="45">
        <f t="shared" si="16"/>
        <v>0</v>
      </c>
      <c r="L132" s="92">
        <f t="shared" si="17"/>
        <v>0</v>
      </c>
      <c r="M132" s="74">
        <f t="shared" si="18"/>
        <v>0</v>
      </c>
      <c r="N132" s="68">
        <f t="shared" si="19"/>
        <v>-144</v>
      </c>
      <c r="P132" s="55"/>
      <c r="R132" s="43">
        <f t="shared" si="13"/>
        <v>124</v>
      </c>
    </row>
    <row r="133" spans="1:18" ht="19.5">
      <c r="A133" s="56"/>
      <c r="B133" s="53"/>
      <c r="C133" s="45"/>
      <c r="D133" s="54"/>
      <c r="E133" s="44"/>
      <c r="F133" s="44"/>
      <c r="G133" s="45">
        <f t="shared" si="14"/>
        <v>0</v>
      </c>
      <c r="H133" s="90">
        <f t="shared" si="15"/>
        <v>0</v>
      </c>
      <c r="I133" s="44"/>
      <c r="J133" s="45"/>
      <c r="K133" s="45">
        <f t="shared" si="16"/>
        <v>0</v>
      </c>
      <c r="L133" s="92">
        <f t="shared" si="17"/>
        <v>0</v>
      </c>
      <c r="M133" s="74">
        <f t="shared" si="18"/>
        <v>0</v>
      </c>
      <c r="N133" s="68">
        <f t="shared" si="19"/>
        <v>-144</v>
      </c>
      <c r="P133" s="55"/>
      <c r="R133" s="43">
        <f t="shared" si="13"/>
        <v>124</v>
      </c>
    </row>
    <row r="134" spans="1:18" ht="19.5">
      <c r="A134" s="56"/>
      <c r="B134" s="53"/>
      <c r="C134" s="45"/>
      <c r="D134" s="54"/>
      <c r="E134" s="44"/>
      <c r="F134" s="44"/>
      <c r="G134" s="45">
        <f t="shared" si="14"/>
        <v>0</v>
      </c>
      <c r="H134" s="90">
        <f t="shared" si="15"/>
        <v>0</v>
      </c>
      <c r="I134" s="44"/>
      <c r="J134" s="45"/>
      <c r="K134" s="45">
        <f t="shared" si="16"/>
        <v>0</v>
      </c>
      <c r="L134" s="92">
        <f t="shared" si="17"/>
        <v>0</v>
      </c>
      <c r="M134" s="74">
        <f t="shared" si="18"/>
        <v>0</v>
      </c>
      <c r="N134" s="68">
        <f t="shared" si="19"/>
        <v>-144</v>
      </c>
      <c r="P134" s="55"/>
      <c r="R134" s="43">
        <f t="shared" si="13"/>
        <v>124</v>
      </c>
    </row>
    <row r="135" spans="1:18" ht="19.5">
      <c r="A135" s="56"/>
      <c r="B135" s="53"/>
      <c r="C135" s="45"/>
      <c r="D135" s="54"/>
      <c r="E135" s="44"/>
      <c r="F135" s="44"/>
      <c r="G135" s="45">
        <f t="shared" si="14"/>
        <v>0</v>
      </c>
      <c r="H135" s="90">
        <f t="shared" si="15"/>
        <v>0</v>
      </c>
      <c r="I135" s="44"/>
      <c r="J135" s="45"/>
      <c r="K135" s="45">
        <f t="shared" si="16"/>
        <v>0</v>
      </c>
      <c r="L135" s="92">
        <f t="shared" si="17"/>
        <v>0</v>
      </c>
      <c r="M135" s="74">
        <f t="shared" si="18"/>
        <v>0</v>
      </c>
      <c r="N135" s="68">
        <f t="shared" si="19"/>
        <v>-144</v>
      </c>
      <c r="P135" s="55"/>
      <c r="R135" s="43">
        <f t="shared" si="13"/>
        <v>124</v>
      </c>
    </row>
    <row r="136" spans="1:18" ht="19.5">
      <c r="A136" s="56"/>
      <c r="B136" s="53"/>
      <c r="C136" s="45"/>
      <c r="D136" s="54"/>
      <c r="E136" s="44"/>
      <c r="F136" s="44"/>
      <c r="G136" s="45">
        <f t="shared" si="14"/>
        <v>0</v>
      </c>
      <c r="H136" s="90">
        <f t="shared" si="15"/>
        <v>0</v>
      </c>
      <c r="I136" s="44"/>
      <c r="J136" s="45"/>
      <c r="K136" s="45">
        <f t="shared" si="16"/>
        <v>0</v>
      </c>
      <c r="L136" s="92">
        <f t="shared" si="17"/>
        <v>0</v>
      </c>
      <c r="M136" s="74">
        <f t="shared" si="18"/>
        <v>0</v>
      </c>
      <c r="N136" s="68">
        <f t="shared" si="19"/>
        <v>-144</v>
      </c>
      <c r="P136" s="55"/>
      <c r="R136" s="43">
        <f t="shared" si="13"/>
        <v>124</v>
      </c>
    </row>
    <row r="137" spans="1:18" ht="19.5">
      <c r="A137" s="56"/>
      <c r="B137" s="53"/>
      <c r="C137" s="45"/>
      <c r="D137" s="54"/>
      <c r="E137" s="44"/>
      <c r="F137" s="44"/>
      <c r="G137" s="45">
        <f t="shared" si="14"/>
        <v>0</v>
      </c>
      <c r="H137" s="90">
        <f t="shared" si="15"/>
        <v>0</v>
      </c>
      <c r="I137" s="44"/>
      <c r="J137" s="45"/>
      <c r="K137" s="45">
        <f t="shared" si="16"/>
        <v>0</v>
      </c>
      <c r="L137" s="92">
        <f t="shared" si="17"/>
        <v>0</v>
      </c>
      <c r="M137" s="74">
        <f t="shared" si="18"/>
        <v>0</v>
      </c>
      <c r="N137" s="68">
        <f t="shared" si="19"/>
        <v>-144</v>
      </c>
      <c r="P137" s="55"/>
      <c r="R137" s="43">
        <f t="shared" si="13"/>
        <v>124</v>
      </c>
    </row>
    <row r="138" spans="1:18" ht="19.5">
      <c r="A138" s="56"/>
      <c r="B138" s="53"/>
      <c r="C138" s="45"/>
      <c r="D138" s="54"/>
      <c r="E138" s="44"/>
      <c r="F138" s="44"/>
      <c r="G138" s="45">
        <f t="shared" si="14"/>
        <v>0</v>
      </c>
      <c r="H138" s="90">
        <f t="shared" si="15"/>
        <v>0</v>
      </c>
      <c r="I138" s="44"/>
      <c r="J138" s="45"/>
      <c r="K138" s="45">
        <f t="shared" si="16"/>
        <v>0</v>
      </c>
      <c r="L138" s="92">
        <f t="shared" si="17"/>
        <v>0</v>
      </c>
      <c r="M138" s="74">
        <f t="shared" si="18"/>
        <v>0</v>
      </c>
      <c r="N138" s="68">
        <f t="shared" si="19"/>
        <v>-144</v>
      </c>
      <c r="P138" s="55"/>
      <c r="R138" s="43">
        <f t="shared" si="13"/>
        <v>124</v>
      </c>
    </row>
    <row r="139" spans="1:18" ht="19.5">
      <c r="A139" s="56"/>
      <c r="B139" s="53"/>
      <c r="C139" s="45"/>
      <c r="D139" s="54"/>
      <c r="E139" s="44"/>
      <c r="F139" s="44"/>
      <c r="G139" s="45">
        <f t="shared" si="14"/>
        <v>0</v>
      </c>
      <c r="H139" s="90">
        <f t="shared" si="15"/>
        <v>0</v>
      </c>
      <c r="I139" s="44"/>
      <c r="J139" s="45"/>
      <c r="K139" s="45">
        <f t="shared" si="16"/>
        <v>0</v>
      </c>
      <c r="L139" s="92">
        <f t="shared" si="17"/>
        <v>0</v>
      </c>
      <c r="M139" s="74">
        <f t="shared" si="18"/>
        <v>0</v>
      </c>
      <c r="N139" s="68">
        <f t="shared" si="19"/>
        <v>-144</v>
      </c>
      <c r="P139" s="55"/>
      <c r="R139" s="43">
        <f t="shared" si="13"/>
        <v>124</v>
      </c>
    </row>
    <row r="140" spans="1:18" ht="19.5">
      <c r="A140" s="56"/>
      <c r="B140" s="53"/>
      <c r="C140" s="45"/>
      <c r="D140" s="54"/>
      <c r="E140" s="44"/>
      <c r="F140" s="44"/>
      <c r="G140" s="45">
        <f t="shared" si="14"/>
        <v>0</v>
      </c>
      <c r="H140" s="90">
        <f t="shared" si="15"/>
        <v>0</v>
      </c>
      <c r="I140" s="44"/>
      <c r="J140" s="45"/>
      <c r="K140" s="45">
        <f t="shared" si="16"/>
        <v>0</v>
      </c>
      <c r="L140" s="92">
        <f t="shared" si="17"/>
        <v>0</v>
      </c>
      <c r="M140" s="74">
        <f t="shared" si="18"/>
        <v>0</v>
      </c>
      <c r="N140" s="68">
        <f t="shared" si="19"/>
        <v>-144</v>
      </c>
      <c r="P140" s="55"/>
      <c r="R140" s="43">
        <f t="shared" si="13"/>
        <v>124</v>
      </c>
    </row>
    <row r="141" spans="1:18" ht="19.5">
      <c r="A141" s="56"/>
      <c r="B141" s="53"/>
      <c r="C141" s="45"/>
      <c r="D141" s="54"/>
      <c r="E141" s="44"/>
      <c r="F141" s="44"/>
      <c r="G141" s="45">
        <f t="shared" si="14"/>
        <v>0</v>
      </c>
      <c r="H141" s="90">
        <f t="shared" si="15"/>
        <v>0</v>
      </c>
      <c r="I141" s="44"/>
      <c r="J141" s="45"/>
      <c r="K141" s="45">
        <f t="shared" si="16"/>
        <v>0</v>
      </c>
      <c r="L141" s="92">
        <f t="shared" si="17"/>
        <v>0</v>
      </c>
      <c r="M141" s="74">
        <f t="shared" si="18"/>
        <v>0</v>
      </c>
      <c r="N141" s="68">
        <f t="shared" si="19"/>
        <v>-144</v>
      </c>
      <c r="P141" s="55"/>
      <c r="R141" s="43">
        <f t="shared" ref="R141:R179" si="20" xml:space="preserve"> DATEDIF(P141,$R$7,"y")</f>
        <v>124</v>
      </c>
    </row>
    <row r="142" spans="1:18" ht="19.5">
      <c r="A142" s="56"/>
      <c r="B142" s="53"/>
      <c r="C142" s="45"/>
      <c r="D142" s="54"/>
      <c r="E142" s="44"/>
      <c r="F142" s="44"/>
      <c r="G142" s="45">
        <f t="shared" si="14"/>
        <v>0</v>
      </c>
      <c r="H142" s="90">
        <f t="shared" si="15"/>
        <v>0</v>
      </c>
      <c r="I142" s="44"/>
      <c r="J142" s="45"/>
      <c r="K142" s="45">
        <f t="shared" si="16"/>
        <v>0</v>
      </c>
      <c r="L142" s="92">
        <f t="shared" si="17"/>
        <v>0</v>
      </c>
      <c r="M142" s="74">
        <f t="shared" si="18"/>
        <v>0</v>
      </c>
      <c r="N142" s="68">
        <f t="shared" si="19"/>
        <v>-144</v>
      </c>
      <c r="P142" s="55"/>
      <c r="R142" s="43">
        <f t="shared" si="20"/>
        <v>124</v>
      </c>
    </row>
    <row r="143" spans="1:18" ht="19.5">
      <c r="A143" s="56"/>
      <c r="B143" s="53"/>
      <c r="C143" s="45"/>
      <c r="D143" s="54"/>
      <c r="E143" s="44"/>
      <c r="F143" s="44"/>
      <c r="G143" s="45">
        <f t="shared" ref="G143:G179" si="21">SUM(E143+F143)</f>
        <v>0</v>
      </c>
      <c r="H143" s="90">
        <f t="shared" ref="H143:H179" si="22">(G143-D143)</f>
        <v>0</v>
      </c>
      <c r="I143" s="44"/>
      <c r="J143" s="45"/>
      <c r="K143" s="45">
        <f t="shared" ref="K143:K179" si="23">SUM(I143:J143)</f>
        <v>0</v>
      </c>
      <c r="L143" s="92">
        <f t="shared" ref="L143:L179" si="24">(K143-D143)</f>
        <v>0</v>
      </c>
      <c r="M143" s="74">
        <f t="shared" ref="M143:M179" si="25">G143+K143</f>
        <v>0</v>
      </c>
      <c r="N143" s="68">
        <f t="shared" ref="N143:N179" si="26">(M143-144)</f>
        <v>-144</v>
      </c>
      <c r="P143" s="55"/>
      <c r="R143" s="43">
        <f t="shared" si="20"/>
        <v>124</v>
      </c>
    </row>
    <row r="144" spans="1:18" ht="19.5">
      <c r="A144" s="56"/>
      <c r="B144" s="53"/>
      <c r="C144" s="45"/>
      <c r="D144" s="54"/>
      <c r="E144" s="44"/>
      <c r="F144" s="44"/>
      <c r="G144" s="45">
        <f t="shared" si="21"/>
        <v>0</v>
      </c>
      <c r="H144" s="90">
        <f t="shared" si="22"/>
        <v>0</v>
      </c>
      <c r="I144" s="44"/>
      <c r="J144" s="45"/>
      <c r="K144" s="45">
        <f t="shared" si="23"/>
        <v>0</v>
      </c>
      <c r="L144" s="92">
        <f t="shared" si="24"/>
        <v>0</v>
      </c>
      <c r="M144" s="74">
        <f t="shared" si="25"/>
        <v>0</v>
      </c>
      <c r="N144" s="68">
        <f t="shared" si="26"/>
        <v>-144</v>
      </c>
      <c r="P144" s="55"/>
      <c r="R144" s="43">
        <f t="shared" si="20"/>
        <v>124</v>
      </c>
    </row>
    <row r="145" spans="1:18" ht="19.5">
      <c r="A145" s="56"/>
      <c r="B145" s="53"/>
      <c r="C145" s="45"/>
      <c r="D145" s="54"/>
      <c r="E145" s="44"/>
      <c r="F145" s="44"/>
      <c r="G145" s="45">
        <f t="shared" si="21"/>
        <v>0</v>
      </c>
      <c r="H145" s="90">
        <f t="shared" si="22"/>
        <v>0</v>
      </c>
      <c r="I145" s="44"/>
      <c r="J145" s="45"/>
      <c r="K145" s="45">
        <f t="shared" si="23"/>
        <v>0</v>
      </c>
      <c r="L145" s="92">
        <f t="shared" si="24"/>
        <v>0</v>
      </c>
      <c r="M145" s="74">
        <f t="shared" si="25"/>
        <v>0</v>
      </c>
      <c r="N145" s="68">
        <f t="shared" si="26"/>
        <v>-144</v>
      </c>
      <c r="P145" s="55"/>
      <c r="R145" s="43">
        <f t="shared" si="20"/>
        <v>124</v>
      </c>
    </row>
    <row r="146" spans="1:18" ht="19.5">
      <c r="A146" s="56"/>
      <c r="B146" s="53"/>
      <c r="C146" s="45"/>
      <c r="D146" s="54"/>
      <c r="E146" s="44"/>
      <c r="F146" s="44"/>
      <c r="G146" s="45">
        <f t="shared" si="21"/>
        <v>0</v>
      </c>
      <c r="H146" s="90">
        <f t="shared" si="22"/>
        <v>0</v>
      </c>
      <c r="I146" s="44"/>
      <c r="J146" s="45"/>
      <c r="K146" s="45">
        <f t="shared" si="23"/>
        <v>0</v>
      </c>
      <c r="L146" s="92">
        <f t="shared" si="24"/>
        <v>0</v>
      </c>
      <c r="M146" s="74">
        <f t="shared" si="25"/>
        <v>0</v>
      </c>
      <c r="N146" s="68">
        <f t="shared" si="26"/>
        <v>-144</v>
      </c>
      <c r="P146" s="55"/>
      <c r="R146" s="43">
        <f t="shared" si="20"/>
        <v>124</v>
      </c>
    </row>
    <row r="147" spans="1:18" ht="19.5">
      <c r="A147" s="56"/>
      <c r="B147" s="53"/>
      <c r="C147" s="45"/>
      <c r="D147" s="54"/>
      <c r="E147" s="44"/>
      <c r="F147" s="44"/>
      <c r="G147" s="45">
        <f t="shared" si="21"/>
        <v>0</v>
      </c>
      <c r="H147" s="90">
        <f t="shared" si="22"/>
        <v>0</v>
      </c>
      <c r="I147" s="44"/>
      <c r="J147" s="45"/>
      <c r="K147" s="45">
        <f t="shared" si="23"/>
        <v>0</v>
      </c>
      <c r="L147" s="92">
        <f t="shared" si="24"/>
        <v>0</v>
      </c>
      <c r="M147" s="74">
        <f t="shared" si="25"/>
        <v>0</v>
      </c>
      <c r="N147" s="68">
        <f t="shared" si="26"/>
        <v>-144</v>
      </c>
      <c r="P147" s="55"/>
      <c r="R147" s="43">
        <f t="shared" si="20"/>
        <v>124</v>
      </c>
    </row>
    <row r="148" spans="1:18" ht="19.5">
      <c r="A148" s="56"/>
      <c r="B148" s="53"/>
      <c r="C148" s="45"/>
      <c r="D148" s="54"/>
      <c r="E148" s="44"/>
      <c r="F148" s="44"/>
      <c r="G148" s="45">
        <f t="shared" si="21"/>
        <v>0</v>
      </c>
      <c r="H148" s="90">
        <f t="shared" si="22"/>
        <v>0</v>
      </c>
      <c r="I148" s="44"/>
      <c r="J148" s="45"/>
      <c r="K148" s="45">
        <f t="shared" si="23"/>
        <v>0</v>
      </c>
      <c r="L148" s="92">
        <f t="shared" si="24"/>
        <v>0</v>
      </c>
      <c r="M148" s="74">
        <f t="shared" si="25"/>
        <v>0</v>
      </c>
      <c r="N148" s="68">
        <f t="shared" si="26"/>
        <v>-144</v>
      </c>
      <c r="P148" s="55"/>
      <c r="R148" s="43">
        <f t="shared" si="20"/>
        <v>124</v>
      </c>
    </row>
    <row r="149" spans="1:18" ht="19.5">
      <c r="A149" s="56"/>
      <c r="B149" s="53"/>
      <c r="C149" s="45"/>
      <c r="D149" s="54"/>
      <c r="E149" s="44"/>
      <c r="F149" s="44"/>
      <c r="G149" s="45">
        <f t="shared" si="21"/>
        <v>0</v>
      </c>
      <c r="H149" s="90">
        <f t="shared" si="22"/>
        <v>0</v>
      </c>
      <c r="I149" s="44"/>
      <c r="J149" s="45"/>
      <c r="K149" s="45">
        <f t="shared" si="23"/>
        <v>0</v>
      </c>
      <c r="L149" s="92">
        <f t="shared" si="24"/>
        <v>0</v>
      </c>
      <c r="M149" s="74">
        <f t="shared" si="25"/>
        <v>0</v>
      </c>
      <c r="N149" s="68">
        <f t="shared" si="26"/>
        <v>-144</v>
      </c>
      <c r="P149" s="55"/>
      <c r="R149" s="43">
        <f t="shared" si="20"/>
        <v>124</v>
      </c>
    </row>
    <row r="150" spans="1:18" ht="19.5">
      <c r="A150" s="56"/>
      <c r="B150" s="53"/>
      <c r="C150" s="45"/>
      <c r="D150" s="54"/>
      <c r="E150" s="44"/>
      <c r="F150" s="44"/>
      <c r="G150" s="45">
        <f t="shared" si="21"/>
        <v>0</v>
      </c>
      <c r="H150" s="90">
        <f t="shared" si="22"/>
        <v>0</v>
      </c>
      <c r="I150" s="44"/>
      <c r="J150" s="45"/>
      <c r="K150" s="45">
        <f t="shared" si="23"/>
        <v>0</v>
      </c>
      <c r="L150" s="92">
        <f t="shared" si="24"/>
        <v>0</v>
      </c>
      <c r="M150" s="74">
        <f t="shared" si="25"/>
        <v>0</v>
      </c>
      <c r="N150" s="68">
        <f t="shared" si="26"/>
        <v>-144</v>
      </c>
      <c r="P150" s="55"/>
      <c r="R150" s="43">
        <f t="shared" si="20"/>
        <v>124</v>
      </c>
    </row>
    <row r="151" spans="1:18" ht="19.5">
      <c r="A151" s="56"/>
      <c r="B151" s="53"/>
      <c r="C151" s="45"/>
      <c r="D151" s="54"/>
      <c r="E151" s="44"/>
      <c r="F151" s="44"/>
      <c r="G151" s="45">
        <f t="shared" si="21"/>
        <v>0</v>
      </c>
      <c r="H151" s="90">
        <f t="shared" si="22"/>
        <v>0</v>
      </c>
      <c r="I151" s="44"/>
      <c r="J151" s="45"/>
      <c r="K151" s="45">
        <f t="shared" si="23"/>
        <v>0</v>
      </c>
      <c r="L151" s="92">
        <f t="shared" si="24"/>
        <v>0</v>
      </c>
      <c r="M151" s="74">
        <f t="shared" si="25"/>
        <v>0</v>
      </c>
      <c r="N151" s="68">
        <f t="shared" si="26"/>
        <v>-144</v>
      </c>
      <c r="P151" s="55"/>
      <c r="R151" s="43">
        <f t="shared" si="20"/>
        <v>124</v>
      </c>
    </row>
    <row r="152" spans="1:18" ht="19.5">
      <c r="A152" s="56"/>
      <c r="B152" s="53"/>
      <c r="C152" s="45"/>
      <c r="D152" s="54"/>
      <c r="E152" s="44"/>
      <c r="F152" s="44"/>
      <c r="G152" s="45">
        <f t="shared" si="21"/>
        <v>0</v>
      </c>
      <c r="H152" s="90">
        <f t="shared" si="22"/>
        <v>0</v>
      </c>
      <c r="I152" s="44"/>
      <c r="J152" s="45"/>
      <c r="K152" s="45">
        <f t="shared" si="23"/>
        <v>0</v>
      </c>
      <c r="L152" s="92">
        <f t="shared" si="24"/>
        <v>0</v>
      </c>
      <c r="M152" s="74">
        <f t="shared" si="25"/>
        <v>0</v>
      </c>
      <c r="N152" s="68">
        <f t="shared" si="26"/>
        <v>-144</v>
      </c>
      <c r="P152" s="55"/>
      <c r="R152" s="43">
        <f t="shared" si="20"/>
        <v>124</v>
      </c>
    </row>
    <row r="153" spans="1:18" ht="19.5">
      <c r="A153" s="56"/>
      <c r="B153" s="53"/>
      <c r="C153" s="45"/>
      <c r="D153" s="54"/>
      <c r="E153" s="44"/>
      <c r="F153" s="44"/>
      <c r="G153" s="45">
        <f t="shared" si="21"/>
        <v>0</v>
      </c>
      <c r="H153" s="90">
        <f t="shared" si="22"/>
        <v>0</v>
      </c>
      <c r="I153" s="44"/>
      <c r="J153" s="45"/>
      <c r="K153" s="45">
        <f t="shared" si="23"/>
        <v>0</v>
      </c>
      <c r="L153" s="92">
        <f t="shared" si="24"/>
        <v>0</v>
      </c>
      <c r="M153" s="74">
        <f t="shared" si="25"/>
        <v>0</v>
      </c>
      <c r="N153" s="68">
        <f t="shared" si="26"/>
        <v>-144</v>
      </c>
      <c r="P153" s="55"/>
      <c r="R153" s="43">
        <f t="shared" si="20"/>
        <v>124</v>
      </c>
    </row>
    <row r="154" spans="1:18" ht="19.5">
      <c r="A154" s="56"/>
      <c r="B154" s="53"/>
      <c r="C154" s="45"/>
      <c r="D154" s="54"/>
      <c r="E154" s="44"/>
      <c r="F154" s="44"/>
      <c r="G154" s="45">
        <f t="shared" si="21"/>
        <v>0</v>
      </c>
      <c r="H154" s="90">
        <f t="shared" si="22"/>
        <v>0</v>
      </c>
      <c r="I154" s="44"/>
      <c r="J154" s="45"/>
      <c r="K154" s="45">
        <f t="shared" si="23"/>
        <v>0</v>
      </c>
      <c r="L154" s="92">
        <f t="shared" si="24"/>
        <v>0</v>
      </c>
      <c r="M154" s="74">
        <f t="shared" si="25"/>
        <v>0</v>
      </c>
      <c r="N154" s="68">
        <f t="shared" si="26"/>
        <v>-144</v>
      </c>
      <c r="P154" s="55"/>
      <c r="R154" s="43">
        <f t="shared" si="20"/>
        <v>124</v>
      </c>
    </row>
    <row r="155" spans="1:18" ht="19.5">
      <c r="A155" s="56"/>
      <c r="B155" s="53"/>
      <c r="C155" s="45"/>
      <c r="D155" s="54"/>
      <c r="E155" s="44"/>
      <c r="F155" s="44"/>
      <c r="G155" s="45">
        <f t="shared" si="21"/>
        <v>0</v>
      </c>
      <c r="H155" s="90">
        <f t="shared" si="22"/>
        <v>0</v>
      </c>
      <c r="I155" s="44"/>
      <c r="J155" s="45"/>
      <c r="K155" s="45">
        <f t="shared" si="23"/>
        <v>0</v>
      </c>
      <c r="L155" s="92">
        <f t="shared" si="24"/>
        <v>0</v>
      </c>
      <c r="M155" s="74">
        <f t="shared" si="25"/>
        <v>0</v>
      </c>
      <c r="N155" s="68">
        <f t="shared" si="26"/>
        <v>-144</v>
      </c>
      <c r="P155" s="55"/>
      <c r="R155" s="43">
        <f t="shared" si="20"/>
        <v>124</v>
      </c>
    </row>
    <row r="156" spans="1:18" ht="19.5">
      <c r="A156" s="56"/>
      <c r="B156" s="53"/>
      <c r="C156" s="45"/>
      <c r="D156" s="54"/>
      <c r="E156" s="44"/>
      <c r="F156" s="44"/>
      <c r="G156" s="45">
        <f t="shared" si="21"/>
        <v>0</v>
      </c>
      <c r="H156" s="90">
        <f t="shared" si="22"/>
        <v>0</v>
      </c>
      <c r="I156" s="44"/>
      <c r="J156" s="45"/>
      <c r="K156" s="45">
        <f t="shared" si="23"/>
        <v>0</v>
      </c>
      <c r="L156" s="92">
        <f t="shared" si="24"/>
        <v>0</v>
      </c>
      <c r="M156" s="74">
        <f t="shared" si="25"/>
        <v>0</v>
      </c>
      <c r="N156" s="68">
        <f t="shared" si="26"/>
        <v>-144</v>
      </c>
      <c r="P156" s="55"/>
      <c r="R156" s="43">
        <f t="shared" si="20"/>
        <v>124</v>
      </c>
    </row>
    <row r="157" spans="1:18" ht="19.5">
      <c r="A157" s="56"/>
      <c r="B157" s="53"/>
      <c r="C157" s="45"/>
      <c r="D157" s="54"/>
      <c r="E157" s="44"/>
      <c r="F157" s="44"/>
      <c r="G157" s="45">
        <f t="shared" si="21"/>
        <v>0</v>
      </c>
      <c r="H157" s="90">
        <f t="shared" si="22"/>
        <v>0</v>
      </c>
      <c r="I157" s="44"/>
      <c r="J157" s="45"/>
      <c r="K157" s="45">
        <f t="shared" si="23"/>
        <v>0</v>
      </c>
      <c r="L157" s="92">
        <f t="shared" si="24"/>
        <v>0</v>
      </c>
      <c r="M157" s="74">
        <f t="shared" si="25"/>
        <v>0</v>
      </c>
      <c r="N157" s="68">
        <f t="shared" si="26"/>
        <v>-144</v>
      </c>
      <c r="P157" s="55"/>
      <c r="R157" s="43">
        <f t="shared" si="20"/>
        <v>124</v>
      </c>
    </row>
    <row r="158" spans="1:18" ht="19.5">
      <c r="A158" s="56"/>
      <c r="B158" s="53"/>
      <c r="C158" s="45"/>
      <c r="D158" s="54"/>
      <c r="E158" s="44"/>
      <c r="F158" s="44"/>
      <c r="G158" s="45">
        <f t="shared" si="21"/>
        <v>0</v>
      </c>
      <c r="H158" s="90">
        <f t="shared" si="22"/>
        <v>0</v>
      </c>
      <c r="I158" s="44"/>
      <c r="J158" s="45"/>
      <c r="K158" s="45">
        <f t="shared" si="23"/>
        <v>0</v>
      </c>
      <c r="L158" s="92">
        <f t="shared" si="24"/>
        <v>0</v>
      </c>
      <c r="M158" s="74">
        <f t="shared" si="25"/>
        <v>0</v>
      </c>
      <c r="N158" s="68">
        <f t="shared" si="26"/>
        <v>-144</v>
      </c>
      <c r="P158" s="55"/>
      <c r="R158" s="43">
        <f t="shared" si="20"/>
        <v>124</v>
      </c>
    </row>
    <row r="159" spans="1:18" ht="19.5">
      <c r="A159" s="56"/>
      <c r="B159" s="53"/>
      <c r="C159" s="45"/>
      <c r="D159" s="54"/>
      <c r="E159" s="44"/>
      <c r="F159" s="44"/>
      <c r="G159" s="45">
        <f t="shared" si="21"/>
        <v>0</v>
      </c>
      <c r="H159" s="90">
        <f t="shared" si="22"/>
        <v>0</v>
      </c>
      <c r="I159" s="44"/>
      <c r="J159" s="45"/>
      <c r="K159" s="45">
        <f t="shared" si="23"/>
        <v>0</v>
      </c>
      <c r="L159" s="92">
        <f t="shared" si="24"/>
        <v>0</v>
      </c>
      <c r="M159" s="74">
        <f t="shared" si="25"/>
        <v>0</v>
      </c>
      <c r="N159" s="68">
        <f t="shared" si="26"/>
        <v>-144</v>
      </c>
      <c r="P159" s="55"/>
      <c r="R159" s="43">
        <f t="shared" si="20"/>
        <v>124</v>
      </c>
    </row>
    <row r="160" spans="1:18" ht="19.5">
      <c r="A160" s="56"/>
      <c r="B160" s="53"/>
      <c r="C160" s="45"/>
      <c r="D160" s="54"/>
      <c r="E160" s="44"/>
      <c r="F160" s="44"/>
      <c r="G160" s="45">
        <f t="shared" si="21"/>
        <v>0</v>
      </c>
      <c r="H160" s="90">
        <f t="shared" si="22"/>
        <v>0</v>
      </c>
      <c r="I160" s="44"/>
      <c r="J160" s="45"/>
      <c r="K160" s="45">
        <f t="shared" si="23"/>
        <v>0</v>
      </c>
      <c r="L160" s="92">
        <f t="shared" si="24"/>
        <v>0</v>
      </c>
      <c r="M160" s="74">
        <f t="shared" si="25"/>
        <v>0</v>
      </c>
      <c r="N160" s="68">
        <f t="shared" si="26"/>
        <v>-144</v>
      </c>
      <c r="P160" s="55"/>
      <c r="R160" s="43">
        <f t="shared" si="20"/>
        <v>124</v>
      </c>
    </row>
    <row r="161" spans="1:18" ht="19.5">
      <c r="A161" s="56"/>
      <c r="B161" s="53"/>
      <c r="C161" s="45"/>
      <c r="D161" s="54"/>
      <c r="E161" s="44"/>
      <c r="F161" s="44"/>
      <c r="G161" s="45">
        <f t="shared" si="21"/>
        <v>0</v>
      </c>
      <c r="H161" s="90">
        <f t="shared" si="22"/>
        <v>0</v>
      </c>
      <c r="I161" s="44"/>
      <c r="J161" s="45"/>
      <c r="K161" s="45">
        <f t="shared" si="23"/>
        <v>0</v>
      </c>
      <c r="L161" s="92">
        <f t="shared" si="24"/>
        <v>0</v>
      </c>
      <c r="M161" s="74">
        <f t="shared" si="25"/>
        <v>0</v>
      </c>
      <c r="N161" s="68">
        <f t="shared" si="26"/>
        <v>-144</v>
      </c>
      <c r="P161" s="55"/>
      <c r="R161" s="43">
        <f t="shared" si="20"/>
        <v>124</v>
      </c>
    </row>
    <row r="162" spans="1:18" ht="19.5">
      <c r="A162" s="56"/>
      <c r="B162" s="53"/>
      <c r="C162" s="45"/>
      <c r="D162" s="54"/>
      <c r="E162" s="44"/>
      <c r="F162" s="44"/>
      <c r="G162" s="45">
        <f t="shared" si="21"/>
        <v>0</v>
      </c>
      <c r="H162" s="90">
        <f t="shared" si="22"/>
        <v>0</v>
      </c>
      <c r="I162" s="44"/>
      <c r="J162" s="45"/>
      <c r="K162" s="45">
        <f t="shared" si="23"/>
        <v>0</v>
      </c>
      <c r="L162" s="92">
        <f t="shared" si="24"/>
        <v>0</v>
      </c>
      <c r="M162" s="74">
        <f t="shared" si="25"/>
        <v>0</v>
      </c>
      <c r="N162" s="68">
        <f t="shared" si="26"/>
        <v>-144</v>
      </c>
      <c r="P162" s="55"/>
      <c r="R162" s="43">
        <f t="shared" si="20"/>
        <v>124</v>
      </c>
    </row>
    <row r="163" spans="1:18" ht="19.5">
      <c r="A163" s="56"/>
      <c r="B163" s="53"/>
      <c r="C163" s="45"/>
      <c r="D163" s="54"/>
      <c r="E163" s="44"/>
      <c r="F163" s="44"/>
      <c r="G163" s="45">
        <f t="shared" si="21"/>
        <v>0</v>
      </c>
      <c r="H163" s="90">
        <f t="shared" si="22"/>
        <v>0</v>
      </c>
      <c r="I163" s="44"/>
      <c r="J163" s="45"/>
      <c r="K163" s="45">
        <f t="shared" si="23"/>
        <v>0</v>
      </c>
      <c r="L163" s="92">
        <f t="shared" si="24"/>
        <v>0</v>
      </c>
      <c r="M163" s="74">
        <f t="shared" si="25"/>
        <v>0</v>
      </c>
      <c r="N163" s="68">
        <f t="shared" si="26"/>
        <v>-144</v>
      </c>
      <c r="P163" s="55"/>
      <c r="R163" s="43">
        <f t="shared" si="20"/>
        <v>124</v>
      </c>
    </row>
    <row r="164" spans="1:18" ht="19.5">
      <c r="A164" s="56"/>
      <c r="B164" s="53"/>
      <c r="C164" s="45"/>
      <c r="D164" s="54"/>
      <c r="E164" s="44"/>
      <c r="F164" s="44"/>
      <c r="G164" s="45">
        <f t="shared" si="21"/>
        <v>0</v>
      </c>
      <c r="H164" s="90">
        <f t="shared" si="22"/>
        <v>0</v>
      </c>
      <c r="I164" s="44"/>
      <c r="J164" s="45"/>
      <c r="K164" s="45">
        <f t="shared" si="23"/>
        <v>0</v>
      </c>
      <c r="L164" s="92">
        <f t="shared" si="24"/>
        <v>0</v>
      </c>
      <c r="M164" s="74">
        <f t="shared" si="25"/>
        <v>0</v>
      </c>
      <c r="N164" s="68">
        <f t="shared" si="26"/>
        <v>-144</v>
      </c>
      <c r="P164" s="55"/>
      <c r="R164" s="43">
        <f t="shared" si="20"/>
        <v>124</v>
      </c>
    </row>
    <row r="165" spans="1:18" ht="19.5">
      <c r="A165" s="56"/>
      <c r="B165" s="53"/>
      <c r="C165" s="45"/>
      <c r="D165" s="54"/>
      <c r="E165" s="44"/>
      <c r="F165" s="44"/>
      <c r="G165" s="45">
        <f t="shared" si="21"/>
        <v>0</v>
      </c>
      <c r="H165" s="90">
        <f t="shared" si="22"/>
        <v>0</v>
      </c>
      <c r="I165" s="44"/>
      <c r="J165" s="45"/>
      <c r="K165" s="45">
        <f t="shared" si="23"/>
        <v>0</v>
      </c>
      <c r="L165" s="92">
        <f t="shared" si="24"/>
        <v>0</v>
      </c>
      <c r="M165" s="74">
        <f t="shared" si="25"/>
        <v>0</v>
      </c>
      <c r="N165" s="68">
        <f t="shared" si="26"/>
        <v>-144</v>
      </c>
      <c r="P165" s="55"/>
      <c r="R165" s="43">
        <f t="shared" si="20"/>
        <v>124</v>
      </c>
    </row>
    <row r="166" spans="1:18" ht="19.5">
      <c r="A166" s="56"/>
      <c r="B166" s="53"/>
      <c r="C166" s="45"/>
      <c r="D166" s="54"/>
      <c r="E166" s="44"/>
      <c r="F166" s="44"/>
      <c r="G166" s="45">
        <f t="shared" si="21"/>
        <v>0</v>
      </c>
      <c r="H166" s="90">
        <f t="shared" si="22"/>
        <v>0</v>
      </c>
      <c r="I166" s="44"/>
      <c r="J166" s="45"/>
      <c r="K166" s="45">
        <f t="shared" si="23"/>
        <v>0</v>
      </c>
      <c r="L166" s="92">
        <f t="shared" si="24"/>
        <v>0</v>
      </c>
      <c r="M166" s="74">
        <f t="shared" si="25"/>
        <v>0</v>
      </c>
      <c r="N166" s="68">
        <f t="shared" si="26"/>
        <v>-144</v>
      </c>
      <c r="P166" s="55"/>
      <c r="R166" s="43">
        <f t="shared" si="20"/>
        <v>124</v>
      </c>
    </row>
    <row r="167" spans="1:18" ht="19.5">
      <c r="A167" s="56"/>
      <c r="B167" s="53"/>
      <c r="C167" s="45"/>
      <c r="D167" s="54"/>
      <c r="E167" s="44"/>
      <c r="F167" s="44"/>
      <c r="G167" s="45">
        <f t="shared" si="21"/>
        <v>0</v>
      </c>
      <c r="H167" s="90">
        <f t="shared" si="22"/>
        <v>0</v>
      </c>
      <c r="I167" s="44"/>
      <c r="J167" s="45"/>
      <c r="K167" s="45">
        <f t="shared" si="23"/>
        <v>0</v>
      </c>
      <c r="L167" s="92">
        <f t="shared" si="24"/>
        <v>0</v>
      </c>
      <c r="M167" s="74">
        <f t="shared" si="25"/>
        <v>0</v>
      </c>
      <c r="N167" s="68">
        <f t="shared" si="26"/>
        <v>-144</v>
      </c>
      <c r="P167" s="55"/>
      <c r="R167" s="43">
        <f t="shared" si="20"/>
        <v>124</v>
      </c>
    </row>
    <row r="168" spans="1:18" ht="19.5">
      <c r="A168" s="56"/>
      <c r="B168" s="53"/>
      <c r="C168" s="45"/>
      <c r="D168" s="54"/>
      <c r="E168" s="44"/>
      <c r="F168" s="44"/>
      <c r="G168" s="45">
        <f t="shared" si="21"/>
        <v>0</v>
      </c>
      <c r="H168" s="90">
        <f t="shared" si="22"/>
        <v>0</v>
      </c>
      <c r="I168" s="44"/>
      <c r="J168" s="45"/>
      <c r="K168" s="45">
        <f t="shared" si="23"/>
        <v>0</v>
      </c>
      <c r="L168" s="92">
        <f t="shared" si="24"/>
        <v>0</v>
      </c>
      <c r="M168" s="74">
        <f t="shared" si="25"/>
        <v>0</v>
      </c>
      <c r="N168" s="68">
        <f t="shared" si="26"/>
        <v>-144</v>
      </c>
      <c r="P168" s="55"/>
      <c r="R168" s="43">
        <f t="shared" si="20"/>
        <v>124</v>
      </c>
    </row>
    <row r="169" spans="1:18" ht="19.5">
      <c r="A169" s="56"/>
      <c r="B169" s="53"/>
      <c r="C169" s="45"/>
      <c r="D169" s="54"/>
      <c r="E169" s="44"/>
      <c r="F169" s="44"/>
      <c r="G169" s="45">
        <f t="shared" si="21"/>
        <v>0</v>
      </c>
      <c r="H169" s="90">
        <f t="shared" si="22"/>
        <v>0</v>
      </c>
      <c r="I169" s="44"/>
      <c r="J169" s="45"/>
      <c r="K169" s="45">
        <f t="shared" si="23"/>
        <v>0</v>
      </c>
      <c r="L169" s="92">
        <f t="shared" si="24"/>
        <v>0</v>
      </c>
      <c r="M169" s="74">
        <f t="shared" si="25"/>
        <v>0</v>
      </c>
      <c r="N169" s="68">
        <f t="shared" si="26"/>
        <v>-144</v>
      </c>
      <c r="P169" s="55"/>
      <c r="R169" s="43">
        <f t="shared" si="20"/>
        <v>124</v>
      </c>
    </row>
    <row r="170" spans="1:18" ht="19.5">
      <c r="A170" s="56"/>
      <c r="B170" s="53"/>
      <c r="C170" s="45"/>
      <c r="D170" s="54"/>
      <c r="E170" s="44"/>
      <c r="F170" s="44"/>
      <c r="G170" s="45">
        <f t="shared" si="21"/>
        <v>0</v>
      </c>
      <c r="H170" s="90">
        <f t="shared" si="22"/>
        <v>0</v>
      </c>
      <c r="I170" s="44"/>
      <c r="J170" s="45"/>
      <c r="K170" s="45">
        <f t="shared" si="23"/>
        <v>0</v>
      </c>
      <c r="L170" s="92">
        <f t="shared" si="24"/>
        <v>0</v>
      </c>
      <c r="M170" s="74">
        <f t="shared" si="25"/>
        <v>0</v>
      </c>
      <c r="N170" s="68">
        <f t="shared" si="26"/>
        <v>-144</v>
      </c>
      <c r="P170" s="55"/>
      <c r="R170" s="43">
        <f t="shared" si="20"/>
        <v>124</v>
      </c>
    </row>
    <row r="171" spans="1:18" ht="19.5">
      <c r="A171" s="56"/>
      <c r="B171" s="53"/>
      <c r="C171" s="45"/>
      <c r="D171" s="54"/>
      <c r="E171" s="44"/>
      <c r="F171" s="44"/>
      <c r="G171" s="45">
        <f t="shared" si="21"/>
        <v>0</v>
      </c>
      <c r="H171" s="90">
        <f t="shared" si="22"/>
        <v>0</v>
      </c>
      <c r="I171" s="44"/>
      <c r="J171" s="45"/>
      <c r="K171" s="45">
        <f t="shared" si="23"/>
        <v>0</v>
      </c>
      <c r="L171" s="92">
        <f t="shared" si="24"/>
        <v>0</v>
      </c>
      <c r="M171" s="74">
        <f t="shared" si="25"/>
        <v>0</v>
      </c>
      <c r="N171" s="68">
        <f t="shared" si="26"/>
        <v>-144</v>
      </c>
      <c r="P171" s="55"/>
      <c r="R171" s="43">
        <f t="shared" si="20"/>
        <v>124</v>
      </c>
    </row>
    <row r="172" spans="1:18" ht="19.5">
      <c r="A172" s="56"/>
      <c r="B172" s="53"/>
      <c r="C172" s="45"/>
      <c r="D172" s="54"/>
      <c r="E172" s="44"/>
      <c r="F172" s="44"/>
      <c r="G172" s="45">
        <f t="shared" si="21"/>
        <v>0</v>
      </c>
      <c r="H172" s="90">
        <f t="shared" si="22"/>
        <v>0</v>
      </c>
      <c r="I172" s="44"/>
      <c r="J172" s="45"/>
      <c r="K172" s="45">
        <f t="shared" si="23"/>
        <v>0</v>
      </c>
      <c r="L172" s="92">
        <f t="shared" si="24"/>
        <v>0</v>
      </c>
      <c r="M172" s="74">
        <f t="shared" si="25"/>
        <v>0</v>
      </c>
      <c r="N172" s="68">
        <f t="shared" si="26"/>
        <v>-144</v>
      </c>
      <c r="P172" s="55"/>
      <c r="R172" s="43">
        <f t="shared" si="20"/>
        <v>124</v>
      </c>
    </row>
    <row r="173" spans="1:18" ht="19.5">
      <c r="A173" s="56"/>
      <c r="B173" s="53"/>
      <c r="C173" s="45"/>
      <c r="D173" s="54"/>
      <c r="E173" s="44"/>
      <c r="F173" s="44"/>
      <c r="G173" s="45">
        <f t="shared" si="21"/>
        <v>0</v>
      </c>
      <c r="H173" s="90">
        <f t="shared" si="22"/>
        <v>0</v>
      </c>
      <c r="I173" s="44"/>
      <c r="J173" s="45"/>
      <c r="K173" s="45">
        <f t="shared" si="23"/>
        <v>0</v>
      </c>
      <c r="L173" s="92">
        <f t="shared" si="24"/>
        <v>0</v>
      </c>
      <c r="M173" s="74">
        <f t="shared" si="25"/>
        <v>0</v>
      </c>
      <c r="N173" s="68">
        <f t="shared" si="26"/>
        <v>-144</v>
      </c>
      <c r="P173" s="55"/>
      <c r="R173" s="43">
        <f t="shared" si="20"/>
        <v>124</v>
      </c>
    </row>
    <row r="174" spans="1:18" ht="19.5">
      <c r="A174" s="56"/>
      <c r="B174" s="53"/>
      <c r="C174" s="45"/>
      <c r="D174" s="54"/>
      <c r="E174" s="44"/>
      <c r="F174" s="44"/>
      <c r="G174" s="45">
        <f t="shared" si="21"/>
        <v>0</v>
      </c>
      <c r="H174" s="90">
        <f t="shared" si="22"/>
        <v>0</v>
      </c>
      <c r="I174" s="44"/>
      <c r="J174" s="45"/>
      <c r="K174" s="45">
        <f t="shared" si="23"/>
        <v>0</v>
      </c>
      <c r="L174" s="92">
        <f t="shared" si="24"/>
        <v>0</v>
      </c>
      <c r="M174" s="74">
        <f t="shared" si="25"/>
        <v>0</v>
      </c>
      <c r="N174" s="68">
        <f t="shared" si="26"/>
        <v>-144</v>
      </c>
      <c r="P174" s="55"/>
      <c r="R174" s="43">
        <f t="shared" si="20"/>
        <v>124</v>
      </c>
    </row>
    <row r="175" spans="1:18" ht="19.5">
      <c r="A175" s="56"/>
      <c r="B175" s="53"/>
      <c r="C175" s="45"/>
      <c r="D175" s="54"/>
      <c r="E175" s="44"/>
      <c r="F175" s="44"/>
      <c r="G175" s="45">
        <f t="shared" si="21"/>
        <v>0</v>
      </c>
      <c r="H175" s="90">
        <f t="shared" si="22"/>
        <v>0</v>
      </c>
      <c r="I175" s="44"/>
      <c r="J175" s="45"/>
      <c r="K175" s="45">
        <f t="shared" si="23"/>
        <v>0</v>
      </c>
      <c r="L175" s="92">
        <f t="shared" si="24"/>
        <v>0</v>
      </c>
      <c r="M175" s="74">
        <f t="shared" si="25"/>
        <v>0</v>
      </c>
      <c r="N175" s="68">
        <f t="shared" si="26"/>
        <v>-144</v>
      </c>
      <c r="P175" s="55"/>
      <c r="R175" s="43">
        <f t="shared" si="20"/>
        <v>124</v>
      </c>
    </row>
    <row r="176" spans="1:18" ht="19.5">
      <c r="A176" s="56"/>
      <c r="B176" s="53"/>
      <c r="C176" s="45"/>
      <c r="D176" s="54"/>
      <c r="E176" s="44"/>
      <c r="F176" s="44"/>
      <c r="G176" s="45">
        <f t="shared" si="21"/>
        <v>0</v>
      </c>
      <c r="H176" s="90">
        <f t="shared" si="22"/>
        <v>0</v>
      </c>
      <c r="I176" s="44"/>
      <c r="J176" s="45"/>
      <c r="K176" s="45">
        <f t="shared" si="23"/>
        <v>0</v>
      </c>
      <c r="L176" s="92">
        <f t="shared" si="24"/>
        <v>0</v>
      </c>
      <c r="M176" s="74">
        <f t="shared" si="25"/>
        <v>0</v>
      </c>
      <c r="N176" s="68">
        <f t="shared" si="26"/>
        <v>-144</v>
      </c>
      <c r="P176" s="55"/>
      <c r="R176" s="43">
        <f t="shared" si="20"/>
        <v>124</v>
      </c>
    </row>
    <row r="177" spans="1:18" ht="19.5">
      <c r="A177" s="56"/>
      <c r="B177" s="53"/>
      <c r="C177" s="45"/>
      <c r="D177" s="54"/>
      <c r="E177" s="44"/>
      <c r="F177" s="44"/>
      <c r="G177" s="45">
        <f t="shared" si="21"/>
        <v>0</v>
      </c>
      <c r="H177" s="90">
        <f t="shared" si="22"/>
        <v>0</v>
      </c>
      <c r="I177" s="44"/>
      <c r="J177" s="45"/>
      <c r="K177" s="45">
        <f t="shared" si="23"/>
        <v>0</v>
      </c>
      <c r="L177" s="92">
        <f t="shared" si="24"/>
        <v>0</v>
      </c>
      <c r="M177" s="74">
        <f t="shared" si="25"/>
        <v>0</v>
      </c>
      <c r="N177" s="68">
        <f t="shared" si="26"/>
        <v>-144</v>
      </c>
      <c r="P177" s="55"/>
      <c r="R177" s="43">
        <f t="shared" si="20"/>
        <v>124</v>
      </c>
    </row>
    <row r="178" spans="1:18" ht="19.5">
      <c r="A178" s="56"/>
      <c r="B178" s="53"/>
      <c r="C178" s="45"/>
      <c r="D178" s="54"/>
      <c r="E178" s="44"/>
      <c r="F178" s="44"/>
      <c r="G178" s="45">
        <f t="shared" si="21"/>
        <v>0</v>
      </c>
      <c r="H178" s="90">
        <f t="shared" si="22"/>
        <v>0</v>
      </c>
      <c r="I178" s="44"/>
      <c r="J178" s="45"/>
      <c r="K178" s="45">
        <f t="shared" si="23"/>
        <v>0</v>
      </c>
      <c r="L178" s="92">
        <f t="shared" si="24"/>
        <v>0</v>
      </c>
      <c r="M178" s="74">
        <f t="shared" si="25"/>
        <v>0</v>
      </c>
      <c r="N178" s="68">
        <f t="shared" si="26"/>
        <v>-144</v>
      </c>
      <c r="P178" s="55"/>
      <c r="R178" s="43">
        <f t="shared" si="20"/>
        <v>124</v>
      </c>
    </row>
    <row r="179" spans="1:18" ht="19.5">
      <c r="A179" s="56"/>
      <c r="B179" s="53"/>
      <c r="C179" s="45"/>
      <c r="D179" s="54"/>
      <c r="E179" s="44"/>
      <c r="F179" s="44"/>
      <c r="G179" s="45">
        <f t="shared" si="21"/>
        <v>0</v>
      </c>
      <c r="H179" s="90">
        <f t="shared" si="22"/>
        <v>0</v>
      </c>
      <c r="I179" s="44"/>
      <c r="J179" s="45"/>
      <c r="K179" s="45">
        <f t="shared" si="23"/>
        <v>0</v>
      </c>
      <c r="L179" s="92">
        <f t="shared" si="24"/>
        <v>0</v>
      </c>
      <c r="M179" s="74">
        <f t="shared" si="25"/>
        <v>0</v>
      </c>
      <c r="N179" s="68">
        <f t="shared" si="26"/>
        <v>-144</v>
      </c>
      <c r="P179" s="55"/>
      <c r="R179" s="43">
        <f t="shared" si="20"/>
        <v>124</v>
      </c>
    </row>
    <row r="180" spans="1:18" ht="19.5" thickBot="1">
      <c r="B180" s="1"/>
      <c r="C180" s="1"/>
      <c r="D180" s="1"/>
      <c r="E180" s="1"/>
      <c r="F180" s="1"/>
      <c r="G180" s="1"/>
      <c r="H180" s="1"/>
      <c r="I180" s="1"/>
      <c r="J180" s="1"/>
      <c r="K180" s="1"/>
      <c r="P180" s="1"/>
    </row>
    <row r="181" spans="1:18" ht="20.25" thickBot="1">
      <c r="A181" s="148" t="s">
        <v>22</v>
      </c>
      <c r="B181" s="149"/>
      <c r="C181" s="149"/>
      <c r="D181" s="149"/>
      <c r="E181" s="149"/>
      <c r="F181" s="149"/>
      <c r="G181" s="149"/>
      <c r="H181" s="149"/>
      <c r="I181" s="149"/>
      <c r="J181" s="149"/>
      <c r="K181" s="149"/>
      <c r="L181" s="149"/>
      <c r="M181" s="150"/>
      <c r="N181" s="66" t="s">
        <v>23</v>
      </c>
      <c r="P181" s="1"/>
    </row>
    <row r="182" spans="1:18" s="88" customFormat="1" ht="20.25" thickBot="1">
      <c r="A182" s="4" t="s">
        <v>12</v>
      </c>
      <c r="B182" s="5" t="s">
        <v>8</v>
      </c>
      <c r="C182" s="5"/>
      <c r="D182" s="4" t="s">
        <v>1</v>
      </c>
      <c r="E182" s="4" t="s">
        <v>2</v>
      </c>
      <c r="F182" s="4" t="s">
        <v>3</v>
      </c>
      <c r="G182" s="4" t="s">
        <v>4</v>
      </c>
      <c r="H182" s="62" t="s">
        <v>11</v>
      </c>
      <c r="I182" s="4" t="s">
        <v>2</v>
      </c>
      <c r="J182" s="4" t="s">
        <v>3</v>
      </c>
      <c r="K182" s="4" t="s">
        <v>4</v>
      </c>
      <c r="L182" s="62" t="s">
        <v>11</v>
      </c>
      <c r="M182" s="4" t="s">
        <v>10</v>
      </c>
      <c r="N182" s="67" t="s">
        <v>24</v>
      </c>
      <c r="R182" s="42" t="s">
        <v>20</v>
      </c>
    </row>
    <row r="183" spans="1:18" ht="19.5">
      <c r="A183" s="56"/>
      <c r="B183" s="53"/>
      <c r="C183" s="53"/>
      <c r="D183" s="54"/>
      <c r="E183" s="44"/>
      <c r="F183" s="44"/>
      <c r="G183" s="45">
        <f t="shared" ref="G183:G193" si="27">SUM(E183+F183)</f>
        <v>0</v>
      </c>
      <c r="H183" s="46">
        <f t="shared" ref="H183:H193" si="28">(G183-D183)</f>
        <v>0</v>
      </c>
      <c r="I183" s="44"/>
      <c r="J183" s="45"/>
      <c r="K183" s="45">
        <f t="shared" ref="K183:K193" si="29">SUM(I183:J183)</f>
        <v>0</v>
      </c>
      <c r="L183" s="47">
        <f t="shared" ref="L183:L193" si="30">+(K183-D183)</f>
        <v>0</v>
      </c>
      <c r="M183" s="74">
        <f t="shared" ref="M183:M193" si="31">G183+K183</f>
        <v>0</v>
      </c>
      <c r="N183" s="68">
        <f t="shared" ref="N183:N193" si="32">(M183-144)</f>
        <v>-144</v>
      </c>
      <c r="P183" s="55"/>
      <c r="R183" s="43">
        <f t="shared" ref="R183:R193" si="33" xml:space="preserve"> DATEDIF(P183,$R$7,"y")</f>
        <v>124</v>
      </c>
    </row>
    <row r="184" spans="1:18" ht="19.5">
      <c r="A184" s="56"/>
      <c r="B184" s="53"/>
      <c r="C184" s="53"/>
      <c r="D184" s="54"/>
      <c r="E184" s="44"/>
      <c r="F184" s="44"/>
      <c r="G184" s="45">
        <f t="shared" si="27"/>
        <v>0</v>
      </c>
      <c r="H184" s="46">
        <f t="shared" si="28"/>
        <v>0</v>
      </c>
      <c r="I184" s="44"/>
      <c r="J184" s="45"/>
      <c r="K184" s="45">
        <f t="shared" si="29"/>
        <v>0</v>
      </c>
      <c r="L184" s="47">
        <f t="shared" si="30"/>
        <v>0</v>
      </c>
      <c r="M184" s="74">
        <f t="shared" si="31"/>
        <v>0</v>
      </c>
      <c r="N184" s="68">
        <f t="shared" si="32"/>
        <v>-144</v>
      </c>
      <c r="P184" s="55"/>
      <c r="R184" s="43">
        <f t="shared" si="33"/>
        <v>124</v>
      </c>
    </row>
    <row r="185" spans="1:18" ht="19.5">
      <c r="A185" s="56"/>
      <c r="B185" s="53"/>
      <c r="C185" s="53"/>
      <c r="D185" s="54"/>
      <c r="E185" s="44"/>
      <c r="F185" s="44"/>
      <c r="G185" s="45">
        <f t="shared" si="27"/>
        <v>0</v>
      </c>
      <c r="H185" s="46">
        <f t="shared" si="28"/>
        <v>0</v>
      </c>
      <c r="I185" s="44"/>
      <c r="J185" s="45"/>
      <c r="K185" s="45">
        <f t="shared" si="29"/>
        <v>0</v>
      </c>
      <c r="L185" s="47">
        <f t="shared" si="30"/>
        <v>0</v>
      </c>
      <c r="M185" s="74">
        <f t="shared" si="31"/>
        <v>0</v>
      </c>
      <c r="N185" s="68">
        <f t="shared" si="32"/>
        <v>-144</v>
      </c>
      <c r="P185" s="55"/>
      <c r="R185" s="43">
        <f t="shared" si="33"/>
        <v>124</v>
      </c>
    </row>
    <row r="186" spans="1:18" ht="19.5">
      <c r="A186" s="56"/>
      <c r="B186" s="53"/>
      <c r="C186" s="53"/>
      <c r="D186" s="54"/>
      <c r="E186" s="44"/>
      <c r="F186" s="44"/>
      <c r="G186" s="45">
        <f t="shared" si="27"/>
        <v>0</v>
      </c>
      <c r="H186" s="46">
        <f t="shared" si="28"/>
        <v>0</v>
      </c>
      <c r="I186" s="44"/>
      <c r="J186" s="45"/>
      <c r="K186" s="45">
        <f t="shared" si="29"/>
        <v>0</v>
      </c>
      <c r="L186" s="47">
        <f t="shared" si="30"/>
        <v>0</v>
      </c>
      <c r="M186" s="74">
        <f t="shared" si="31"/>
        <v>0</v>
      </c>
      <c r="N186" s="68">
        <f t="shared" si="32"/>
        <v>-144</v>
      </c>
      <c r="P186" s="55"/>
      <c r="R186" s="43">
        <f t="shared" si="33"/>
        <v>124</v>
      </c>
    </row>
    <row r="187" spans="1:18" ht="19.5">
      <c r="A187" s="56"/>
      <c r="B187" s="53"/>
      <c r="C187" s="53"/>
      <c r="D187" s="54"/>
      <c r="E187" s="44"/>
      <c r="F187" s="44"/>
      <c r="G187" s="45">
        <f t="shared" si="27"/>
        <v>0</v>
      </c>
      <c r="H187" s="46">
        <f t="shared" si="28"/>
        <v>0</v>
      </c>
      <c r="I187" s="44"/>
      <c r="J187" s="45"/>
      <c r="K187" s="45">
        <f t="shared" si="29"/>
        <v>0</v>
      </c>
      <c r="L187" s="47">
        <f t="shared" si="30"/>
        <v>0</v>
      </c>
      <c r="M187" s="74">
        <f t="shared" si="31"/>
        <v>0</v>
      </c>
      <c r="N187" s="68">
        <f t="shared" si="32"/>
        <v>-144</v>
      </c>
      <c r="P187" s="55"/>
      <c r="R187" s="43">
        <f t="shared" si="33"/>
        <v>124</v>
      </c>
    </row>
    <row r="188" spans="1:18" ht="19.5">
      <c r="A188" s="56"/>
      <c r="B188" s="53"/>
      <c r="C188" s="53"/>
      <c r="D188" s="54"/>
      <c r="E188" s="44"/>
      <c r="F188" s="44"/>
      <c r="G188" s="45">
        <f t="shared" si="27"/>
        <v>0</v>
      </c>
      <c r="H188" s="46">
        <f t="shared" si="28"/>
        <v>0</v>
      </c>
      <c r="I188" s="44"/>
      <c r="J188" s="45"/>
      <c r="K188" s="45">
        <f t="shared" si="29"/>
        <v>0</v>
      </c>
      <c r="L188" s="47">
        <f t="shared" si="30"/>
        <v>0</v>
      </c>
      <c r="M188" s="74">
        <f t="shared" si="31"/>
        <v>0</v>
      </c>
      <c r="N188" s="68">
        <f t="shared" si="32"/>
        <v>-144</v>
      </c>
      <c r="P188" s="55"/>
      <c r="R188" s="43">
        <f t="shared" si="33"/>
        <v>124</v>
      </c>
    </row>
    <row r="189" spans="1:18" ht="19.5">
      <c r="A189" s="56"/>
      <c r="B189" s="53"/>
      <c r="C189" s="53"/>
      <c r="D189" s="54"/>
      <c r="E189" s="44"/>
      <c r="F189" s="44"/>
      <c r="G189" s="45">
        <f t="shared" si="27"/>
        <v>0</v>
      </c>
      <c r="H189" s="46">
        <f t="shared" si="28"/>
        <v>0</v>
      </c>
      <c r="I189" s="44"/>
      <c r="J189" s="45"/>
      <c r="K189" s="45">
        <f t="shared" si="29"/>
        <v>0</v>
      </c>
      <c r="L189" s="47">
        <f t="shared" si="30"/>
        <v>0</v>
      </c>
      <c r="M189" s="74">
        <f t="shared" si="31"/>
        <v>0</v>
      </c>
      <c r="N189" s="68">
        <f t="shared" si="32"/>
        <v>-144</v>
      </c>
      <c r="P189" s="55"/>
      <c r="R189" s="43">
        <f t="shared" si="33"/>
        <v>124</v>
      </c>
    </row>
    <row r="190" spans="1:18" ht="19.5">
      <c r="A190" s="56"/>
      <c r="B190" s="53"/>
      <c r="C190" s="53"/>
      <c r="D190" s="54"/>
      <c r="E190" s="44"/>
      <c r="F190" s="44"/>
      <c r="G190" s="45">
        <f t="shared" si="27"/>
        <v>0</v>
      </c>
      <c r="H190" s="46">
        <f t="shared" si="28"/>
        <v>0</v>
      </c>
      <c r="I190" s="44"/>
      <c r="J190" s="45"/>
      <c r="K190" s="45">
        <f t="shared" si="29"/>
        <v>0</v>
      </c>
      <c r="L190" s="47">
        <f t="shared" si="30"/>
        <v>0</v>
      </c>
      <c r="M190" s="74">
        <f t="shared" si="31"/>
        <v>0</v>
      </c>
      <c r="N190" s="68">
        <f t="shared" si="32"/>
        <v>-144</v>
      </c>
      <c r="P190" s="55"/>
      <c r="R190" s="43">
        <f t="shared" si="33"/>
        <v>124</v>
      </c>
    </row>
    <row r="191" spans="1:18" ht="19.5">
      <c r="A191" s="56"/>
      <c r="B191" s="53"/>
      <c r="C191" s="53"/>
      <c r="D191" s="54"/>
      <c r="E191" s="44"/>
      <c r="F191" s="44"/>
      <c r="G191" s="45">
        <f t="shared" si="27"/>
        <v>0</v>
      </c>
      <c r="H191" s="46">
        <f t="shared" si="28"/>
        <v>0</v>
      </c>
      <c r="I191" s="44"/>
      <c r="J191" s="45"/>
      <c r="K191" s="45">
        <f t="shared" si="29"/>
        <v>0</v>
      </c>
      <c r="L191" s="47">
        <f t="shared" si="30"/>
        <v>0</v>
      </c>
      <c r="M191" s="74">
        <f t="shared" si="31"/>
        <v>0</v>
      </c>
      <c r="N191" s="68">
        <f t="shared" si="32"/>
        <v>-144</v>
      </c>
      <c r="P191" s="55"/>
      <c r="R191" s="43">
        <f t="shared" si="33"/>
        <v>124</v>
      </c>
    </row>
    <row r="192" spans="1:18" ht="19.5">
      <c r="A192" s="56"/>
      <c r="B192" s="53"/>
      <c r="C192" s="53"/>
      <c r="D192" s="54"/>
      <c r="E192" s="44"/>
      <c r="F192" s="44"/>
      <c r="G192" s="45">
        <f t="shared" si="27"/>
        <v>0</v>
      </c>
      <c r="H192" s="46">
        <f t="shared" si="28"/>
        <v>0</v>
      </c>
      <c r="I192" s="44"/>
      <c r="J192" s="45"/>
      <c r="K192" s="45">
        <f t="shared" si="29"/>
        <v>0</v>
      </c>
      <c r="L192" s="47">
        <f t="shared" si="30"/>
        <v>0</v>
      </c>
      <c r="M192" s="74">
        <f t="shared" si="31"/>
        <v>0</v>
      </c>
      <c r="N192" s="68">
        <f t="shared" si="32"/>
        <v>-144</v>
      </c>
      <c r="P192" s="55"/>
      <c r="R192" s="43">
        <f t="shared" si="33"/>
        <v>124</v>
      </c>
    </row>
    <row r="193" spans="1:18" ht="19.5">
      <c r="A193" s="56"/>
      <c r="B193" s="53"/>
      <c r="C193" s="53"/>
      <c r="D193" s="54"/>
      <c r="E193" s="44"/>
      <c r="F193" s="44"/>
      <c r="G193" s="45">
        <f t="shared" si="27"/>
        <v>0</v>
      </c>
      <c r="H193" s="46">
        <f t="shared" si="28"/>
        <v>0</v>
      </c>
      <c r="I193" s="44"/>
      <c r="J193" s="45"/>
      <c r="K193" s="45">
        <f t="shared" si="29"/>
        <v>0</v>
      </c>
      <c r="L193" s="47">
        <f t="shared" si="30"/>
        <v>0</v>
      </c>
      <c r="M193" s="74">
        <f t="shared" si="31"/>
        <v>0</v>
      </c>
      <c r="N193" s="68">
        <f t="shared" si="32"/>
        <v>-144</v>
      </c>
      <c r="P193" s="55"/>
      <c r="R193" s="43">
        <f t="shared" si="33"/>
        <v>124</v>
      </c>
    </row>
  </sheetData>
  <sortState xmlns:xlrd2="http://schemas.microsoft.com/office/spreadsheetml/2017/richdata2" ref="A13:R157">
    <sortCondition ref="R13:R157"/>
  </sortState>
  <mergeCells count="10">
    <mergeCell ref="A9:M9"/>
    <mergeCell ref="A10:N10"/>
    <mergeCell ref="A11:M11"/>
    <mergeCell ref="A181:M181"/>
    <mergeCell ref="A1:M1"/>
    <mergeCell ref="A2:M2"/>
    <mergeCell ref="A4:M4"/>
    <mergeCell ref="A5:M5"/>
    <mergeCell ref="A6:M6"/>
    <mergeCell ref="A8:M8"/>
  </mergeCells>
  <conditionalFormatting sqref="N183:N193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N13:N179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G47"/>
  <sheetViews>
    <sheetView workbookViewId="0">
      <selection sqref="A1:E1"/>
    </sheetView>
  </sheetViews>
  <sheetFormatPr baseColWidth="10" defaultRowHeight="15"/>
  <cols>
    <col min="1" max="1" width="6.42578125" style="51" bestFit="1" customWidth="1"/>
    <col min="2" max="5" width="21.7109375" customWidth="1"/>
    <col min="6" max="6" width="2" bestFit="1" customWidth="1"/>
    <col min="7" max="7" width="4" bestFit="1" customWidth="1"/>
  </cols>
  <sheetData>
    <row r="1" spans="1:6" s="97" customFormat="1" ht="25.5" customHeight="1">
      <c r="A1" s="168" t="s">
        <v>181</v>
      </c>
      <c r="B1" s="168"/>
      <c r="C1" s="168"/>
      <c r="D1" s="168"/>
      <c r="E1" s="168"/>
    </row>
    <row r="2" spans="1:6" s="1" customFormat="1" ht="27" thickBot="1">
      <c r="A2" s="169" t="s">
        <v>41</v>
      </c>
      <c r="B2" s="169"/>
      <c r="C2" s="169"/>
      <c r="D2" s="169"/>
      <c r="E2" s="169"/>
    </row>
    <row r="3" spans="1:6" s="98" customFormat="1" ht="16.5" thickBot="1">
      <c r="A3" s="170" t="s">
        <v>182</v>
      </c>
      <c r="B3" s="171"/>
      <c r="C3" s="171"/>
      <c r="D3" s="171"/>
      <c r="E3" s="172"/>
    </row>
    <row r="4" spans="1:6" s="99" customFormat="1" ht="15.75">
      <c r="A4" s="173" t="s">
        <v>183</v>
      </c>
      <c r="B4" s="173"/>
      <c r="C4" s="173"/>
      <c r="D4" s="173"/>
      <c r="E4" s="173"/>
    </row>
    <row r="5" spans="1:6" s="99" customFormat="1" ht="16.5" thickBot="1">
      <c r="A5" s="174" t="s">
        <v>184</v>
      </c>
      <c r="B5" s="174"/>
      <c r="C5" s="174"/>
      <c r="D5" s="174"/>
      <c r="E5" s="174"/>
    </row>
    <row r="6" spans="1:6" ht="14.45" customHeight="1" thickBot="1">
      <c r="A6" s="175" t="s">
        <v>185</v>
      </c>
      <c r="B6" s="176"/>
      <c r="C6" s="176"/>
      <c r="D6" s="176"/>
      <c r="E6" s="177"/>
      <c r="F6" s="95"/>
    </row>
    <row r="7" spans="1:6" ht="14.45" customHeight="1">
      <c r="A7" s="124">
        <v>0.31944444444444497</v>
      </c>
      <c r="B7" s="101" t="s">
        <v>186</v>
      </c>
      <c r="C7" s="96" t="s">
        <v>129</v>
      </c>
      <c r="D7" s="96" t="s">
        <v>187</v>
      </c>
      <c r="E7" s="102" t="s">
        <v>188</v>
      </c>
      <c r="F7" s="95">
        <f t="shared" ref="F7:F41" si="0">COUNTA(B7,C7,D7,E7)</f>
        <v>4</v>
      </c>
    </row>
    <row r="8" spans="1:6" ht="14.45" customHeight="1">
      <c r="A8" s="124">
        <v>0.32638888888888901</v>
      </c>
      <c r="B8" s="101" t="s">
        <v>140</v>
      </c>
      <c r="C8" s="96" t="s">
        <v>147</v>
      </c>
      <c r="D8" s="96" t="s">
        <v>164</v>
      </c>
      <c r="E8" s="102" t="s">
        <v>166</v>
      </c>
      <c r="F8" s="112">
        <f t="shared" si="0"/>
        <v>4</v>
      </c>
    </row>
    <row r="9" spans="1:6" ht="14.45" customHeight="1">
      <c r="A9" s="124">
        <v>0.33333333333333298</v>
      </c>
      <c r="B9" s="101" t="s">
        <v>106</v>
      </c>
      <c r="C9" s="96" t="s">
        <v>46</v>
      </c>
      <c r="D9" s="96" t="s">
        <v>189</v>
      </c>
      <c r="E9" s="102" t="s">
        <v>86</v>
      </c>
      <c r="F9" s="112">
        <f t="shared" si="0"/>
        <v>4</v>
      </c>
    </row>
    <row r="10" spans="1:6" ht="14.45" customHeight="1">
      <c r="A10" s="124">
        <v>0.34027777777777801</v>
      </c>
      <c r="B10" s="101" t="s">
        <v>152</v>
      </c>
      <c r="C10" s="96" t="s">
        <v>57</v>
      </c>
      <c r="D10" s="96" t="s">
        <v>190</v>
      </c>
      <c r="E10" s="102" t="s">
        <v>158</v>
      </c>
      <c r="F10" s="112">
        <f t="shared" si="0"/>
        <v>4</v>
      </c>
    </row>
    <row r="11" spans="1:6" ht="14.45" customHeight="1">
      <c r="A11" s="124">
        <v>0.34722222222222199</v>
      </c>
      <c r="B11" s="96" t="s">
        <v>151</v>
      </c>
      <c r="C11" s="96" t="s">
        <v>107</v>
      </c>
      <c r="D11" s="114" t="s">
        <v>130</v>
      </c>
      <c r="E11" s="102"/>
      <c r="F11" s="112">
        <v>2</v>
      </c>
    </row>
    <row r="12" spans="1:6" ht="14.45" customHeight="1">
      <c r="A12" s="124">
        <v>0.35416666666666702</v>
      </c>
      <c r="B12" s="113" t="s">
        <v>146</v>
      </c>
      <c r="C12" s="96" t="s">
        <v>124</v>
      </c>
      <c r="D12" s="96" t="s">
        <v>191</v>
      </c>
      <c r="E12" s="102" t="s">
        <v>192</v>
      </c>
      <c r="F12" s="112">
        <v>3</v>
      </c>
    </row>
    <row r="13" spans="1:6" ht="14.45" customHeight="1">
      <c r="A13" s="124">
        <v>0.36111111111111099</v>
      </c>
      <c r="B13" s="101" t="s">
        <v>64</v>
      </c>
      <c r="C13" s="96" t="s">
        <v>87</v>
      </c>
      <c r="D13" s="96" t="s">
        <v>62</v>
      </c>
      <c r="E13" s="102" t="s">
        <v>118</v>
      </c>
      <c r="F13" s="112">
        <f t="shared" si="0"/>
        <v>4</v>
      </c>
    </row>
    <row r="14" spans="1:6" ht="14.45" customHeight="1">
      <c r="A14" s="124">
        <v>0.36805555555555602</v>
      </c>
      <c r="B14" s="101" t="s">
        <v>90</v>
      </c>
      <c r="C14" s="96" t="s">
        <v>104</v>
      </c>
      <c r="D14" s="96" t="s">
        <v>75</v>
      </c>
      <c r="E14" s="102" t="s">
        <v>77</v>
      </c>
      <c r="F14" s="112">
        <f t="shared" si="0"/>
        <v>4</v>
      </c>
    </row>
    <row r="15" spans="1:6" ht="14.45" customHeight="1">
      <c r="A15" s="124">
        <v>0.375</v>
      </c>
      <c r="B15" s="101" t="s">
        <v>136</v>
      </c>
      <c r="C15" s="96" t="s">
        <v>71</v>
      </c>
      <c r="D15" s="96" t="s">
        <v>97</v>
      </c>
      <c r="E15" s="102" t="s">
        <v>137</v>
      </c>
      <c r="F15" s="112">
        <f t="shared" si="0"/>
        <v>4</v>
      </c>
    </row>
    <row r="16" spans="1:6" ht="14.45" customHeight="1">
      <c r="A16" s="124">
        <v>0.38194444444444497</v>
      </c>
      <c r="B16" s="101" t="s">
        <v>102</v>
      </c>
      <c r="C16" s="96" t="s">
        <v>91</v>
      </c>
      <c r="D16" s="96" t="s">
        <v>193</v>
      </c>
      <c r="E16" s="102"/>
      <c r="F16" s="112">
        <f t="shared" si="0"/>
        <v>3</v>
      </c>
    </row>
    <row r="17" spans="1:6" ht="14.45" customHeight="1">
      <c r="A17" s="124">
        <v>0.38888888888888901</v>
      </c>
      <c r="B17" s="101" t="s">
        <v>68</v>
      </c>
      <c r="C17" s="96" t="s">
        <v>122</v>
      </c>
      <c r="D17" s="96" t="s">
        <v>194</v>
      </c>
      <c r="E17" s="102" t="s">
        <v>109</v>
      </c>
      <c r="F17" s="112">
        <f t="shared" si="0"/>
        <v>4</v>
      </c>
    </row>
    <row r="18" spans="1:6" ht="14.45" customHeight="1">
      <c r="A18" s="124">
        <v>0.39583333333333398</v>
      </c>
      <c r="B18" s="101" t="s">
        <v>67</v>
      </c>
      <c r="C18" s="96" t="s">
        <v>195</v>
      </c>
      <c r="D18" s="96" t="s">
        <v>50</v>
      </c>
      <c r="E18" s="102" t="s">
        <v>49</v>
      </c>
      <c r="F18" s="112">
        <f t="shared" si="0"/>
        <v>4</v>
      </c>
    </row>
    <row r="19" spans="1:6" ht="14.45" customHeight="1">
      <c r="A19" s="124">
        <v>0.40277777777777801</v>
      </c>
      <c r="B19" s="113" t="s">
        <v>132</v>
      </c>
      <c r="C19" s="114" t="s">
        <v>196</v>
      </c>
      <c r="D19" s="114" t="s">
        <v>197</v>
      </c>
      <c r="E19" s="115" t="s">
        <v>198</v>
      </c>
      <c r="F19" s="112">
        <v>0</v>
      </c>
    </row>
    <row r="20" spans="1:6" ht="14.45" customHeight="1">
      <c r="A20" s="124">
        <v>0.40972222222222299</v>
      </c>
      <c r="B20" s="101" t="s">
        <v>173</v>
      </c>
      <c r="C20" s="96" t="s">
        <v>175</v>
      </c>
      <c r="D20" s="96" t="s">
        <v>31</v>
      </c>
      <c r="E20" s="102" t="s">
        <v>172</v>
      </c>
      <c r="F20" s="112">
        <f t="shared" si="0"/>
        <v>4</v>
      </c>
    </row>
    <row r="21" spans="1:6" ht="14.45" customHeight="1">
      <c r="A21" s="124">
        <v>0.41666666666666802</v>
      </c>
      <c r="B21" s="101" t="s">
        <v>101</v>
      </c>
      <c r="C21" s="96" t="s">
        <v>52</v>
      </c>
      <c r="D21" s="96" t="s">
        <v>110</v>
      </c>
      <c r="E21" s="102" t="s">
        <v>157</v>
      </c>
      <c r="F21" s="112">
        <f t="shared" si="0"/>
        <v>4</v>
      </c>
    </row>
    <row r="22" spans="1:6" ht="14.45" customHeight="1">
      <c r="A22" s="124">
        <v>0.42361111111111099</v>
      </c>
      <c r="B22" s="101" t="s">
        <v>96</v>
      </c>
      <c r="C22" s="96" t="s">
        <v>69</v>
      </c>
      <c r="D22" s="96" t="s">
        <v>199</v>
      </c>
      <c r="E22" s="102" t="s">
        <v>82</v>
      </c>
      <c r="F22" s="112">
        <f t="shared" si="0"/>
        <v>4</v>
      </c>
    </row>
    <row r="23" spans="1:6" ht="14.45" customHeight="1">
      <c r="A23" s="124">
        <v>0.43055555555555702</v>
      </c>
      <c r="B23" s="101" t="s">
        <v>138</v>
      </c>
      <c r="C23" s="96" t="s">
        <v>156</v>
      </c>
      <c r="D23" s="96" t="s">
        <v>200</v>
      </c>
      <c r="E23" s="102" t="s">
        <v>141</v>
      </c>
      <c r="F23" s="112">
        <f t="shared" si="0"/>
        <v>4</v>
      </c>
    </row>
    <row r="24" spans="1:6" ht="14.45" customHeight="1">
      <c r="A24" s="124">
        <v>0.437500000000001</v>
      </c>
      <c r="B24" s="101" t="s">
        <v>44</v>
      </c>
      <c r="C24" s="96" t="s">
        <v>63</v>
      </c>
      <c r="D24" s="96" t="s">
        <v>78</v>
      </c>
      <c r="E24" s="102" t="s">
        <v>80</v>
      </c>
      <c r="F24" s="112">
        <f t="shared" si="0"/>
        <v>4</v>
      </c>
    </row>
    <row r="25" spans="1:6" ht="14.45" customHeight="1">
      <c r="A25" s="124">
        <v>0.44444444444444597</v>
      </c>
      <c r="B25" s="101" t="s">
        <v>120</v>
      </c>
      <c r="C25" s="96" t="s">
        <v>148</v>
      </c>
      <c r="D25" s="96" t="s">
        <v>76</v>
      </c>
      <c r="E25" s="102" t="s">
        <v>88</v>
      </c>
      <c r="F25" s="112">
        <f t="shared" si="0"/>
        <v>4</v>
      </c>
    </row>
    <row r="26" spans="1:6" ht="14.45" customHeight="1">
      <c r="A26" s="124">
        <v>0.45138888888889001</v>
      </c>
      <c r="B26" s="101" t="s">
        <v>56</v>
      </c>
      <c r="C26" s="96" t="s">
        <v>108</v>
      </c>
      <c r="D26" s="96" t="s">
        <v>201</v>
      </c>
      <c r="E26" s="102" t="s">
        <v>54</v>
      </c>
      <c r="F26" s="112">
        <f t="shared" si="0"/>
        <v>4</v>
      </c>
    </row>
    <row r="27" spans="1:6" ht="14.45" customHeight="1">
      <c r="A27" s="124">
        <v>0.45833333333333398</v>
      </c>
      <c r="B27" s="101" t="s">
        <v>89</v>
      </c>
      <c r="C27" s="96" t="s">
        <v>85</v>
      </c>
      <c r="D27" s="96" t="s">
        <v>212</v>
      </c>
      <c r="E27" s="102"/>
      <c r="F27" s="112">
        <f t="shared" si="0"/>
        <v>3</v>
      </c>
    </row>
    <row r="28" spans="1:6" ht="14.45" customHeight="1">
      <c r="A28" s="124">
        <v>0.46527777777777901</v>
      </c>
      <c r="B28" s="101" t="s">
        <v>94</v>
      </c>
      <c r="C28" s="96" t="s">
        <v>92</v>
      </c>
      <c r="D28" s="96" t="s">
        <v>145</v>
      </c>
      <c r="E28" s="102" t="s">
        <v>121</v>
      </c>
      <c r="F28" s="112">
        <f t="shared" si="0"/>
        <v>4</v>
      </c>
    </row>
    <row r="29" spans="1:6" ht="14.45" customHeight="1">
      <c r="A29" s="124">
        <v>0.47222222222222299</v>
      </c>
      <c r="B29" s="101" t="s">
        <v>131</v>
      </c>
      <c r="C29" s="96" t="s">
        <v>162</v>
      </c>
      <c r="D29" s="96" t="s">
        <v>111</v>
      </c>
      <c r="E29" s="102" t="s">
        <v>61</v>
      </c>
      <c r="F29" s="112">
        <f t="shared" si="0"/>
        <v>4</v>
      </c>
    </row>
    <row r="30" spans="1:6" ht="14.45" customHeight="1">
      <c r="A30" s="124">
        <v>0.47916666666666802</v>
      </c>
      <c r="B30" s="101" t="s">
        <v>180</v>
      </c>
      <c r="C30" s="96" t="s">
        <v>179</v>
      </c>
      <c r="D30" s="96"/>
      <c r="E30" s="102"/>
      <c r="F30" s="112">
        <f t="shared" si="0"/>
        <v>2</v>
      </c>
    </row>
    <row r="31" spans="1:6" ht="14.45" customHeight="1">
      <c r="A31" s="124">
        <v>0.48611111111111099</v>
      </c>
      <c r="B31" s="101" t="s">
        <v>113</v>
      </c>
      <c r="C31" s="96" t="s">
        <v>202</v>
      </c>
      <c r="D31" s="96" t="s">
        <v>114</v>
      </c>
      <c r="E31" s="102" t="s">
        <v>119</v>
      </c>
      <c r="F31" s="112">
        <f t="shared" si="0"/>
        <v>4</v>
      </c>
    </row>
    <row r="32" spans="1:6" ht="14.45" customHeight="1">
      <c r="A32" s="124">
        <v>0.49305555555555702</v>
      </c>
      <c r="B32" s="101" t="s">
        <v>32</v>
      </c>
      <c r="C32" s="96" t="s">
        <v>174</v>
      </c>
      <c r="D32" s="96" t="s">
        <v>99</v>
      </c>
      <c r="E32" s="102" t="s">
        <v>127</v>
      </c>
      <c r="F32" s="112">
        <f t="shared" si="0"/>
        <v>4</v>
      </c>
    </row>
    <row r="33" spans="1:7" ht="14.45" customHeight="1">
      <c r="A33" s="124">
        <v>0.500000000000001</v>
      </c>
      <c r="B33" s="101" t="s">
        <v>171</v>
      </c>
      <c r="C33" s="96" t="s">
        <v>176</v>
      </c>
      <c r="D33" s="96" t="s">
        <v>203</v>
      </c>
      <c r="E33" s="102" t="s">
        <v>30</v>
      </c>
      <c r="F33" s="112">
        <f t="shared" si="0"/>
        <v>4</v>
      </c>
    </row>
    <row r="34" spans="1:7" ht="14.45" customHeight="1">
      <c r="A34" s="124">
        <v>0.50694444444444597</v>
      </c>
      <c r="B34" s="103" t="s">
        <v>155</v>
      </c>
      <c r="C34" s="104" t="s">
        <v>204</v>
      </c>
      <c r="D34" s="104" t="s">
        <v>205</v>
      </c>
      <c r="E34" s="105"/>
      <c r="F34" s="112">
        <f t="shared" si="0"/>
        <v>3</v>
      </c>
    </row>
    <row r="35" spans="1:7" ht="14.45" customHeight="1">
      <c r="A35" s="124">
        <v>0.51388888888888995</v>
      </c>
      <c r="B35" s="103" t="s">
        <v>79</v>
      </c>
      <c r="C35" s="104" t="s">
        <v>213</v>
      </c>
      <c r="D35" s="104" t="s">
        <v>206</v>
      </c>
      <c r="E35" s="105" t="s">
        <v>93</v>
      </c>
      <c r="F35" s="112">
        <f t="shared" si="0"/>
        <v>4</v>
      </c>
    </row>
    <row r="36" spans="1:7" ht="14.45" customHeight="1">
      <c r="A36" s="124">
        <v>0.52083333333333504</v>
      </c>
      <c r="B36" s="103" t="s">
        <v>128</v>
      </c>
      <c r="C36" s="104" t="s">
        <v>207</v>
      </c>
      <c r="D36" s="104" t="s">
        <v>208</v>
      </c>
      <c r="E36" s="105" t="s">
        <v>98</v>
      </c>
      <c r="F36" s="112">
        <f t="shared" si="0"/>
        <v>4</v>
      </c>
    </row>
    <row r="37" spans="1:7" ht="14.45" customHeight="1">
      <c r="A37" s="124">
        <v>0.52777777777777901</v>
      </c>
      <c r="B37" s="101" t="s">
        <v>135</v>
      </c>
      <c r="C37" s="114" t="s">
        <v>139</v>
      </c>
      <c r="D37" s="96" t="s">
        <v>209</v>
      </c>
      <c r="E37" s="102"/>
      <c r="F37" s="112">
        <v>2</v>
      </c>
    </row>
    <row r="38" spans="1:7" ht="14.45" customHeight="1">
      <c r="A38" s="124">
        <v>0.53472222222222399</v>
      </c>
      <c r="B38" s="101" t="s">
        <v>83</v>
      </c>
      <c r="C38" s="96" t="s">
        <v>143</v>
      </c>
      <c r="D38" s="96" t="s">
        <v>73</v>
      </c>
      <c r="E38" s="102" t="s">
        <v>72</v>
      </c>
      <c r="F38" s="112">
        <f t="shared" si="0"/>
        <v>4</v>
      </c>
    </row>
    <row r="39" spans="1:7" ht="14.45" customHeight="1">
      <c r="A39" s="124">
        <v>0.54166666666666796</v>
      </c>
      <c r="B39" s="101" t="s">
        <v>178</v>
      </c>
      <c r="C39" s="96" t="s">
        <v>177</v>
      </c>
      <c r="D39" s="96" t="s">
        <v>153</v>
      </c>
      <c r="E39" s="102" t="s">
        <v>126</v>
      </c>
      <c r="F39" s="112">
        <f t="shared" si="0"/>
        <v>4</v>
      </c>
    </row>
    <row r="40" spans="1:7" ht="14.45" customHeight="1">
      <c r="A40" s="124">
        <v>0.54861111111111205</v>
      </c>
      <c r="B40" s="101"/>
      <c r="C40" s="96"/>
      <c r="D40" s="96"/>
      <c r="E40" s="102"/>
      <c r="F40" s="112">
        <f t="shared" si="0"/>
        <v>0</v>
      </c>
    </row>
    <row r="41" spans="1:7" ht="14.45" customHeight="1" thickBot="1">
      <c r="A41" s="124">
        <v>0.55555555555555602</v>
      </c>
      <c r="B41" s="101"/>
      <c r="C41" s="96"/>
      <c r="D41" s="96"/>
      <c r="E41" s="102"/>
      <c r="F41" s="112">
        <f t="shared" si="0"/>
        <v>0</v>
      </c>
    </row>
    <row r="42" spans="1:7" ht="14.45" customHeight="1" thickBot="1">
      <c r="A42" s="140">
        <v>0.562500000000002</v>
      </c>
      <c r="B42" s="107" t="s">
        <v>154</v>
      </c>
      <c r="C42" s="116" t="s">
        <v>84</v>
      </c>
      <c r="D42" s="108" t="s">
        <v>210</v>
      </c>
      <c r="E42" s="109" t="s">
        <v>215</v>
      </c>
      <c r="F42" s="112">
        <v>3</v>
      </c>
      <c r="G42" s="110">
        <f>SUM(F7:F42)</f>
        <v>121</v>
      </c>
    </row>
    <row r="43" spans="1:7" ht="14.45" customHeight="1" thickBot="1">
      <c r="A43" s="111"/>
      <c r="B43" s="99"/>
      <c r="C43" s="99"/>
      <c r="D43" s="99"/>
      <c r="E43" s="99"/>
      <c r="F43" s="95"/>
    </row>
    <row r="44" spans="1:7" ht="14.45" customHeight="1">
      <c r="A44" s="162" t="s">
        <v>211</v>
      </c>
      <c r="B44" s="163"/>
      <c r="C44" s="163"/>
      <c r="D44" s="163"/>
      <c r="E44" s="164"/>
    </row>
    <row r="45" spans="1:7" ht="14.45" customHeight="1" thickBot="1">
      <c r="A45" s="165"/>
      <c r="B45" s="166"/>
      <c r="C45" s="166"/>
      <c r="D45" s="166"/>
      <c r="E45" s="167"/>
    </row>
    <row r="46" spans="1:7" ht="14.45" customHeight="1"/>
    <row r="47" spans="1:7" ht="14.45" customHeight="1"/>
  </sheetData>
  <mergeCells count="7">
    <mergeCell ref="A44:E45"/>
    <mergeCell ref="A1:E1"/>
    <mergeCell ref="A2:E2"/>
    <mergeCell ref="A3:E3"/>
    <mergeCell ref="A4:E4"/>
    <mergeCell ref="A5:E5"/>
    <mergeCell ref="A6:E6"/>
  </mergeCells>
  <printOptions horizontalCentered="1" verticalCentered="1"/>
  <pageMargins left="0" right="0" top="0" bottom="0" header="0" footer="0"/>
  <pageSetup paperSize="9" orientation="portrait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G44"/>
  <sheetViews>
    <sheetView workbookViewId="0">
      <selection sqref="A1:E1"/>
    </sheetView>
  </sheetViews>
  <sheetFormatPr baseColWidth="10" defaultRowHeight="15"/>
  <cols>
    <col min="1" max="1" width="6.42578125" style="51" bestFit="1" customWidth="1"/>
    <col min="2" max="5" width="21.7109375" customWidth="1"/>
    <col min="6" max="6" width="2" bestFit="1" customWidth="1"/>
    <col min="7" max="7" width="4" bestFit="1" customWidth="1"/>
  </cols>
  <sheetData>
    <row r="1" spans="1:6" s="97" customFormat="1" ht="25.5" customHeight="1">
      <c r="A1" s="168" t="s">
        <v>181</v>
      </c>
      <c r="B1" s="168"/>
      <c r="C1" s="168"/>
      <c r="D1" s="168"/>
      <c r="E1" s="168"/>
    </row>
    <row r="2" spans="1:6" s="1" customFormat="1" ht="27" thickBot="1">
      <c r="A2" s="169" t="s">
        <v>41</v>
      </c>
      <c r="B2" s="169"/>
      <c r="C2" s="169"/>
      <c r="D2" s="169"/>
      <c r="E2" s="169"/>
    </row>
    <row r="3" spans="1:6" s="98" customFormat="1" ht="16.5" thickBot="1">
      <c r="A3" s="170" t="s">
        <v>182</v>
      </c>
      <c r="B3" s="171"/>
      <c r="C3" s="171"/>
      <c r="D3" s="171"/>
      <c r="E3" s="172"/>
    </row>
    <row r="4" spans="1:6" s="99" customFormat="1" ht="15.75">
      <c r="A4" s="173" t="s">
        <v>183</v>
      </c>
      <c r="B4" s="173"/>
      <c r="C4" s="173"/>
      <c r="D4" s="173"/>
      <c r="E4" s="173"/>
    </row>
    <row r="5" spans="1:6" s="99" customFormat="1" ht="16.5" thickBot="1">
      <c r="A5" s="174" t="s">
        <v>225</v>
      </c>
      <c r="B5" s="174"/>
      <c r="C5" s="174"/>
      <c r="D5" s="174"/>
      <c r="E5" s="174"/>
    </row>
    <row r="6" spans="1:6" ht="14.45" customHeight="1" thickBot="1">
      <c r="A6" s="175" t="s">
        <v>185</v>
      </c>
      <c r="B6" s="176"/>
      <c r="C6" s="176"/>
      <c r="D6" s="176"/>
      <c r="E6" s="177"/>
      <c r="F6" s="112"/>
    </row>
    <row r="7" spans="1:6" ht="14.45" customHeight="1">
      <c r="A7" s="124">
        <v>0.31944444444444497</v>
      </c>
      <c r="B7" s="125" t="s">
        <v>186</v>
      </c>
      <c r="C7" s="126" t="s">
        <v>129</v>
      </c>
      <c r="D7" s="126" t="s">
        <v>187</v>
      </c>
      <c r="E7" s="127" t="s">
        <v>188</v>
      </c>
      <c r="F7" s="112">
        <f t="shared" ref="F7:F42" si="0">COUNTA(B7,C7,D7,E7)</f>
        <v>4</v>
      </c>
    </row>
    <row r="8" spans="1:6" ht="14.45" customHeight="1">
      <c r="A8" s="124">
        <v>0.32638888888888901</v>
      </c>
      <c r="B8" s="101" t="s">
        <v>140</v>
      </c>
      <c r="C8" s="96" t="s">
        <v>147</v>
      </c>
      <c r="D8" s="96" t="s">
        <v>164</v>
      </c>
      <c r="E8" s="102" t="s">
        <v>166</v>
      </c>
      <c r="F8" s="112">
        <f t="shared" si="0"/>
        <v>4</v>
      </c>
    </row>
    <row r="9" spans="1:6" ht="14.45" customHeight="1">
      <c r="A9" s="124">
        <v>0.33333333333333298</v>
      </c>
      <c r="B9" s="101" t="s">
        <v>106</v>
      </c>
      <c r="C9" s="96" t="s">
        <v>46</v>
      </c>
      <c r="D9" s="96" t="s">
        <v>189</v>
      </c>
      <c r="E9" s="102" t="s">
        <v>86</v>
      </c>
      <c r="F9" s="112">
        <f t="shared" si="0"/>
        <v>4</v>
      </c>
    </row>
    <row r="10" spans="1:6" ht="14.45" customHeight="1">
      <c r="A10" s="124">
        <v>0.34027777777777801</v>
      </c>
      <c r="B10" s="101" t="s">
        <v>152</v>
      </c>
      <c r="C10" s="96" t="s">
        <v>190</v>
      </c>
      <c r="D10" s="96" t="s">
        <v>226</v>
      </c>
      <c r="E10" s="102" t="s">
        <v>151</v>
      </c>
      <c r="F10" s="112">
        <f t="shared" si="0"/>
        <v>4</v>
      </c>
    </row>
    <row r="11" spans="1:6" ht="14.45" customHeight="1">
      <c r="A11" s="124">
        <v>0.34722222222222199</v>
      </c>
      <c r="B11" s="101"/>
      <c r="C11" s="96"/>
      <c r="D11" s="96"/>
      <c r="E11" s="102"/>
      <c r="F11" s="112">
        <f t="shared" si="0"/>
        <v>0</v>
      </c>
    </row>
    <row r="12" spans="1:6" ht="14.45" customHeight="1">
      <c r="A12" s="124">
        <v>0.35416666666666702</v>
      </c>
      <c r="B12" s="101" t="s">
        <v>124</v>
      </c>
      <c r="C12" s="96" t="s">
        <v>191</v>
      </c>
      <c r="D12" s="96" t="s">
        <v>192</v>
      </c>
      <c r="E12" s="102" t="s">
        <v>107</v>
      </c>
      <c r="F12" s="112">
        <f t="shared" si="0"/>
        <v>4</v>
      </c>
    </row>
    <row r="13" spans="1:6" ht="14.45" customHeight="1">
      <c r="A13" s="124">
        <v>0.36111111111111099</v>
      </c>
      <c r="B13" s="101" t="s">
        <v>64</v>
      </c>
      <c r="C13" s="96" t="s">
        <v>87</v>
      </c>
      <c r="D13" s="96" t="s">
        <v>62</v>
      </c>
      <c r="E13" s="102" t="s">
        <v>118</v>
      </c>
      <c r="F13" s="112">
        <f t="shared" si="0"/>
        <v>4</v>
      </c>
    </row>
    <row r="14" spans="1:6" ht="14.45" customHeight="1">
      <c r="A14" s="124">
        <v>0.36805555555555602</v>
      </c>
      <c r="B14" s="101" t="s">
        <v>90</v>
      </c>
      <c r="C14" s="96" t="s">
        <v>104</v>
      </c>
      <c r="D14" s="96" t="s">
        <v>75</v>
      </c>
      <c r="E14" s="102" t="s">
        <v>77</v>
      </c>
      <c r="F14" s="112">
        <f t="shared" si="0"/>
        <v>4</v>
      </c>
    </row>
    <row r="15" spans="1:6" ht="14.45" customHeight="1">
      <c r="A15" s="124">
        <v>0.375</v>
      </c>
      <c r="B15" s="101" t="s">
        <v>136</v>
      </c>
      <c r="C15" s="96" t="s">
        <v>71</v>
      </c>
      <c r="D15" s="96" t="s">
        <v>97</v>
      </c>
      <c r="E15" s="102" t="s">
        <v>137</v>
      </c>
      <c r="F15" s="112">
        <f t="shared" si="0"/>
        <v>4</v>
      </c>
    </row>
    <row r="16" spans="1:6" ht="14.45" customHeight="1">
      <c r="A16" s="124">
        <v>0.38194444444444497</v>
      </c>
      <c r="B16" s="101" t="s">
        <v>102</v>
      </c>
      <c r="C16" s="96" t="s">
        <v>91</v>
      </c>
      <c r="D16" s="96" t="s">
        <v>193</v>
      </c>
      <c r="E16" s="102" t="s">
        <v>100</v>
      </c>
      <c r="F16" s="112">
        <f t="shared" si="0"/>
        <v>4</v>
      </c>
    </row>
    <row r="17" spans="1:6" ht="14.45" customHeight="1">
      <c r="A17" s="124">
        <v>0.38888888888888901</v>
      </c>
      <c r="B17" s="101" t="s">
        <v>68</v>
      </c>
      <c r="C17" s="96" t="s">
        <v>122</v>
      </c>
      <c r="D17" s="96" t="s">
        <v>194</v>
      </c>
      <c r="E17" s="102" t="s">
        <v>109</v>
      </c>
      <c r="F17" s="112">
        <f t="shared" si="0"/>
        <v>4</v>
      </c>
    </row>
    <row r="18" spans="1:6" ht="14.45" customHeight="1">
      <c r="A18" s="124">
        <v>0.39583333333333398</v>
      </c>
      <c r="B18" s="101"/>
      <c r="C18" s="96"/>
      <c r="D18" s="96"/>
      <c r="E18" s="102"/>
      <c r="F18" s="112">
        <f t="shared" si="0"/>
        <v>0</v>
      </c>
    </row>
    <row r="19" spans="1:6" ht="14.45" customHeight="1">
      <c r="A19" s="124">
        <v>0.40277777777777801</v>
      </c>
      <c r="B19" s="101" t="s">
        <v>135</v>
      </c>
      <c r="C19" s="96" t="s">
        <v>143</v>
      </c>
      <c r="D19" s="96" t="s">
        <v>73</v>
      </c>
      <c r="E19" s="102" t="s">
        <v>83</v>
      </c>
      <c r="F19" s="112">
        <f t="shared" si="0"/>
        <v>4</v>
      </c>
    </row>
    <row r="20" spans="1:6" ht="14.45" customHeight="1">
      <c r="A20" s="124">
        <v>0.40972222222222299</v>
      </c>
      <c r="B20" s="101"/>
      <c r="C20" s="96"/>
      <c r="D20" s="96"/>
      <c r="E20" s="102"/>
      <c r="F20" s="112">
        <f t="shared" si="0"/>
        <v>0</v>
      </c>
    </row>
    <row r="21" spans="1:6" ht="14.45" customHeight="1">
      <c r="A21" s="124">
        <v>0.41666666666666802</v>
      </c>
      <c r="B21" s="101" t="s">
        <v>101</v>
      </c>
      <c r="C21" s="96" t="s">
        <v>52</v>
      </c>
      <c r="D21" s="96" t="s">
        <v>110</v>
      </c>
      <c r="E21" s="102" t="s">
        <v>157</v>
      </c>
      <c r="F21" s="112">
        <f t="shared" si="0"/>
        <v>4</v>
      </c>
    </row>
    <row r="22" spans="1:6" ht="14.45" customHeight="1">
      <c r="A22" s="124">
        <v>0.42361111111111099</v>
      </c>
      <c r="B22" s="101" t="s">
        <v>96</v>
      </c>
      <c r="C22" s="96" t="s">
        <v>69</v>
      </c>
      <c r="D22" s="96" t="s">
        <v>227</v>
      </c>
      <c r="E22" s="102" t="s">
        <v>80</v>
      </c>
      <c r="F22" s="112">
        <f t="shared" si="0"/>
        <v>4</v>
      </c>
    </row>
    <row r="23" spans="1:6" ht="14.45" customHeight="1">
      <c r="A23" s="124">
        <v>0.43055555555555702</v>
      </c>
      <c r="B23" s="101" t="s">
        <v>138</v>
      </c>
      <c r="C23" s="96" t="s">
        <v>156</v>
      </c>
      <c r="D23" s="96" t="s">
        <v>141</v>
      </c>
      <c r="E23" s="102" t="s">
        <v>78</v>
      </c>
      <c r="F23" s="112">
        <f t="shared" si="0"/>
        <v>4</v>
      </c>
    </row>
    <row r="24" spans="1:6" ht="14.45" customHeight="1">
      <c r="A24" s="124">
        <v>0.437500000000001</v>
      </c>
      <c r="B24" s="101" t="s">
        <v>175</v>
      </c>
      <c r="C24" s="96" t="s">
        <v>31</v>
      </c>
      <c r="D24" s="96"/>
      <c r="E24" s="102"/>
      <c r="F24" s="112">
        <f t="shared" si="0"/>
        <v>2</v>
      </c>
    </row>
    <row r="25" spans="1:6" ht="14.45" customHeight="1">
      <c r="A25" s="124">
        <v>0.44444444444444597</v>
      </c>
      <c r="B25" s="101" t="s">
        <v>120</v>
      </c>
      <c r="C25" s="96" t="s">
        <v>148</v>
      </c>
      <c r="D25" s="96" t="s">
        <v>88</v>
      </c>
      <c r="E25" s="102"/>
      <c r="F25" s="112">
        <f t="shared" si="0"/>
        <v>3</v>
      </c>
    </row>
    <row r="26" spans="1:6" ht="14.45" customHeight="1">
      <c r="A26" s="124">
        <v>0.45138888888889001</v>
      </c>
      <c r="B26" s="101" t="s">
        <v>56</v>
      </c>
      <c r="C26" s="96" t="s">
        <v>54</v>
      </c>
      <c r="D26" s="96" t="s">
        <v>108</v>
      </c>
      <c r="E26" s="102"/>
      <c r="F26" s="112">
        <f t="shared" si="0"/>
        <v>3</v>
      </c>
    </row>
    <row r="27" spans="1:6" ht="14.45" customHeight="1">
      <c r="A27" s="124">
        <v>0.45833333333333398</v>
      </c>
      <c r="B27" s="101" t="s">
        <v>89</v>
      </c>
      <c r="C27" s="96" t="s">
        <v>85</v>
      </c>
      <c r="D27" s="96" t="s">
        <v>212</v>
      </c>
      <c r="E27" s="102"/>
      <c r="F27" s="112">
        <f t="shared" si="0"/>
        <v>3</v>
      </c>
    </row>
    <row r="28" spans="1:6" ht="14.45" customHeight="1">
      <c r="A28" s="124">
        <v>0.46527777777777901</v>
      </c>
      <c r="B28" s="101" t="s">
        <v>94</v>
      </c>
      <c r="C28" s="96" t="s">
        <v>92</v>
      </c>
      <c r="D28" s="96" t="s">
        <v>145</v>
      </c>
      <c r="E28" s="102" t="s">
        <v>121</v>
      </c>
      <c r="F28" s="112">
        <f t="shared" si="0"/>
        <v>4</v>
      </c>
    </row>
    <row r="29" spans="1:6" ht="14.45" customHeight="1">
      <c r="A29" s="124">
        <v>0.47222222222222299</v>
      </c>
      <c r="B29" s="101" t="s">
        <v>131</v>
      </c>
      <c r="C29" s="96" t="s">
        <v>162</v>
      </c>
      <c r="D29" s="96" t="s">
        <v>111</v>
      </c>
      <c r="E29" s="102" t="s">
        <v>61</v>
      </c>
      <c r="F29" s="112">
        <f t="shared" si="0"/>
        <v>4</v>
      </c>
    </row>
    <row r="30" spans="1:6" ht="14.45" customHeight="1">
      <c r="A30" s="124">
        <v>0.47916666666666802</v>
      </c>
      <c r="B30" s="101" t="s">
        <v>180</v>
      </c>
      <c r="C30" s="96" t="s">
        <v>179</v>
      </c>
      <c r="D30" s="96"/>
      <c r="E30" s="102"/>
      <c r="F30" s="112">
        <f t="shared" si="0"/>
        <v>2</v>
      </c>
    </row>
    <row r="31" spans="1:6" ht="14.45" customHeight="1">
      <c r="A31" s="124">
        <v>0.48611111111111099</v>
      </c>
      <c r="B31" s="101" t="s">
        <v>113</v>
      </c>
      <c r="C31" s="96" t="s">
        <v>202</v>
      </c>
      <c r="D31" s="96" t="s">
        <v>114</v>
      </c>
      <c r="E31" s="102" t="s">
        <v>119</v>
      </c>
      <c r="F31" s="112">
        <f t="shared" si="0"/>
        <v>4</v>
      </c>
    </row>
    <row r="32" spans="1:6" ht="14.45" customHeight="1">
      <c r="A32" s="124">
        <v>0.49305555555555702</v>
      </c>
      <c r="B32" s="101" t="s">
        <v>174</v>
      </c>
      <c r="C32" s="96" t="s">
        <v>99</v>
      </c>
      <c r="D32" s="96" t="s">
        <v>127</v>
      </c>
      <c r="E32" s="102"/>
      <c r="F32" s="112">
        <f t="shared" si="0"/>
        <v>3</v>
      </c>
    </row>
    <row r="33" spans="1:7" ht="14.45" customHeight="1">
      <c r="A33" s="124">
        <v>0.500000000000001</v>
      </c>
      <c r="B33" s="101" t="s">
        <v>176</v>
      </c>
      <c r="C33" s="96" t="s">
        <v>203</v>
      </c>
      <c r="D33" s="96" t="s">
        <v>30</v>
      </c>
      <c r="E33" s="102"/>
      <c r="F33" s="112">
        <f t="shared" si="0"/>
        <v>3</v>
      </c>
    </row>
    <row r="34" spans="1:7" ht="14.45" customHeight="1" thickBot="1">
      <c r="A34" s="124">
        <v>0.50694444444444597</v>
      </c>
      <c r="B34" s="101" t="s">
        <v>155</v>
      </c>
      <c r="C34" s="96" t="s">
        <v>204</v>
      </c>
      <c r="D34" s="96" t="s">
        <v>205</v>
      </c>
      <c r="E34" s="102"/>
      <c r="F34" s="112">
        <f t="shared" si="0"/>
        <v>3</v>
      </c>
    </row>
    <row r="35" spans="1:7" ht="14.45" customHeight="1">
      <c r="A35" s="144">
        <v>0.51388888888888995</v>
      </c>
      <c r="B35" s="128" t="s">
        <v>112</v>
      </c>
      <c r="C35" s="129" t="s">
        <v>67</v>
      </c>
      <c r="D35" s="129" t="s">
        <v>60</v>
      </c>
      <c r="E35" s="130" t="s">
        <v>59</v>
      </c>
      <c r="F35" s="112">
        <f t="shared" si="0"/>
        <v>4</v>
      </c>
    </row>
    <row r="36" spans="1:7" ht="14.45" customHeight="1">
      <c r="A36" s="124">
        <v>0.52083333333333504</v>
      </c>
      <c r="B36" s="131" t="s">
        <v>63</v>
      </c>
      <c r="C36" s="132" t="s">
        <v>76</v>
      </c>
      <c r="D36" s="132" t="s">
        <v>44</v>
      </c>
      <c r="E36" s="133" t="s">
        <v>57</v>
      </c>
      <c r="F36" s="112">
        <f t="shared" si="0"/>
        <v>4</v>
      </c>
    </row>
    <row r="37" spans="1:7" ht="14.45" customHeight="1" thickBot="1">
      <c r="A37" s="140">
        <v>0.52777777777777901</v>
      </c>
      <c r="B37" s="134" t="s">
        <v>173</v>
      </c>
      <c r="C37" s="135" t="s">
        <v>32</v>
      </c>
      <c r="D37" s="135" t="s">
        <v>171</v>
      </c>
      <c r="E37" s="136" t="s">
        <v>172</v>
      </c>
      <c r="F37" s="112">
        <f t="shared" si="0"/>
        <v>4</v>
      </c>
    </row>
    <row r="38" spans="1:7" ht="14.45" customHeight="1">
      <c r="A38" s="124">
        <v>0.53472222222222399</v>
      </c>
      <c r="B38" s="137" t="s">
        <v>79</v>
      </c>
      <c r="C38" s="138" t="s">
        <v>213</v>
      </c>
      <c r="D38" s="138" t="s">
        <v>206</v>
      </c>
      <c r="E38" s="145" t="s">
        <v>93</v>
      </c>
      <c r="F38" s="112">
        <v>3</v>
      </c>
    </row>
    <row r="39" spans="1:7" ht="14.45" customHeight="1">
      <c r="A39" s="124">
        <v>0.54166666666666796</v>
      </c>
      <c r="B39" s="101" t="s">
        <v>128</v>
      </c>
      <c r="C39" s="96" t="s">
        <v>207</v>
      </c>
      <c r="D39" s="96" t="s">
        <v>208</v>
      </c>
      <c r="E39" s="102" t="s">
        <v>98</v>
      </c>
      <c r="F39" s="112">
        <f t="shared" si="0"/>
        <v>4</v>
      </c>
    </row>
    <row r="40" spans="1:7" ht="14.45" customHeight="1">
      <c r="A40" s="124">
        <v>0.54861111111111205</v>
      </c>
      <c r="B40" s="101" t="s">
        <v>72</v>
      </c>
      <c r="C40" s="96" t="s">
        <v>209</v>
      </c>
      <c r="D40" s="96" t="s">
        <v>50</v>
      </c>
      <c r="E40" s="102" t="s">
        <v>49</v>
      </c>
      <c r="F40" s="112">
        <f t="shared" si="0"/>
        <v>4</v>
      </c>
    </row>
    <row r="41" spans="1:7" ht="14.45" customHeight="1" thickBot="1">
      <c r="A41" s="100">
        <v>0.55555555555555602</v>
      </c>
      <c r="B41" s="101" t="s">
        <v>178</v>
      </c>
      <c r="C41" s="96" t="s">
        <v>177</v>
      </c>
      <c r="D41" s="96" t="s">
        <v>153</v>
      </c>
      <c r="E41" s="102" t="s">
        <v>126</v>
      </c>
      <c r="F41" s="112">
        <f t="shared" si="0"/>
        <v>4</v>
      </c>
    </row>
    <row r="42" spans="1:7" ht="14.45" customHeight="1" thickBot="1">
      <c r="A42" s="106">
        <v>0.562500000000002</v>
      </c>
      <c r="B42" s="107" t="s">
        <v>154</v>
      </c>
      <c r="C42" s="108" t="s">
        <v>215</v>
      </c>
      <c r="D42" s="108" t="s">
        <v>210</v>
      </c>
      <c r="E42" s="139"/>
      <c r="F42" s="112">
        <f t="shared" si="0"/>
        <v>3</v>
      </c>
      <c r="G42" s="110">
        <f>SUM(F7:F42)</f>
        <v>120</v>
      </c>
    </row>
    <row r="43" spans="1:7" ht="14.45" customHeight="1"/>
    <row r="44" spans="1:7" ht="14.45" customHeight="1"/>
  </sheetData>
  <mergeCells count="6">
    <mergeCell ref="A6:E6"/>
    <mergeCell ref="A1:E1"/>
    <mergeCell ref="A2:E2"/>
    <mergeCell ref="A3:E3"/>
    <mergeCell ref="A4:E4"/>
    <mergeCell ref="A5:E5"/>
  </mergeCells>
  <printOptions horizontalCentered="1" verticalCentered="1"/>
  <pageMargins left="0" right="0" top="0" bottom="0" header="0" footer="0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CAB 0-9</vt:lpstr>
      <vt:lpstr>CAB 10-16</vt:lpstr>
      <vt:lpstr>CAB 17-54</vt:lpstr>
      <vt:lpstr>CAB 25-36</vt:lpstr>
      <vt:lpstr>DAM</vt:lpstr>
      <vt:lpstr>SIN VENTAJA</vt:lpstr>
      <vt:lpstr>TODOS NETO</vt:lpstr>
      <vt:lpstr>HORARIOS SABADO</vt:lpstr>
      <vt:lpstr>HORARIOS DOMINGO</vt:lpstr>
      <vt:lpstr>CUADRO DE GANADORES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</cp:lastModifiedBy>
  <cp:lastPrinted>2023-03-26T12:11:45Z</cp:lastPrinted>
  <dcterms:created xsi:type="dcterms:W3CDTF">2000-04-30T13:23:02Z</dcterms:created>
  <dcterms:modified xsi:type="dcterms:W3CDTF">2023-03-27T19:06:26Z</dcterms:modified>
</cp:coreProperties>
</file>